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defaultThemeVersion="124226"/>
  <mc:AlternateContent xmlns:mc="http://schemas.openxmlformats.org/markup-compatibility/2006">
    <mc:Choice Requires="x15">
      <x15ac:absPath xmlns:x15ac="http://schemas.microsoft.com/office/spreadsheetml/2010/11/ac" url="G:\NETWORK GROUP\Price Controls\NIEN RP7\30 = Info Requirments\30_21 = Final issue (pdf)\Overarching Guidance\"/>
    </mc:Choice>
  </mc:AlternateContent>
  <xr:revisionPtr revIDLastSave="0" documentId="13_ncr:1_{C76ADEDA-86A7-4800-A690-9B48AEF2795A}" xr6:coauthVersionLast="36" xr6:coauthVersionMax="36" xr10:uidLastSave="{00000000-0000-0000-0000-000000000000}"/>
  <bookViews>
    <workbookView xWindow="0" yWindow="60" windowWidth="20100" windowHeight="9264" firstSheet="2" activeTab="2" xr2:uid="{00000000-000D-0000-FFFF-FFFF00000000}"/>
  </bookViews>
  <sheets>
    <sheet name="Input4 RP7 RPI" sheetId="3" r:id="rId1"/>
    <sheet name="Inflation RP7 RPI" sheetId="5" r:id="rId2"/>
    <sheet name="Input4 RP7 CPI" sheetId="6" r:id="rId3"/>
    <sheet name="Inflation RP7 CPI" sheetId="4" r:id="rId4"/>
  </sheets>
  <definedNames>
    <definedName name="_xlnm.Print_Area" localSheetId="3">'Inflation RP7 CPI'!$B$1:$J$19</definedName>
    <definedName name="_xlnm.Print_Area" localSheetId="1">'Inflation RP7 RPI'!$B$1:$J$19</definedName>
  </definedNames>
  <calcPr calcId="191029"/>
</workbook>
</file>

<file path=xl/calcChain.xml><?xml version="1.0" encoding="utf-8"?>
<calcChain xmlns="http://schemas.openxmlformats.org/spreadsheetml/2006/main">
  <c r="O38" i="4" l="1"/>
  <c r="N38" i="4"/>
  <c r="M38" i="4"/>
  <c r="K38" i="4"/>
  <c r="L38" i="4" l="1"/>
  <c r="B12" i="4"/>
  <c r="V42" i="5" l="1"/>
  <c r="U42" i="5"/>
  <c r="V41" i="5"/>
  <c r="V40" i="5"/>
  <c r="V39" i="5"/>
  <c r="F39" i="5"/>
  <c r="F40" i="5" s="1"/>
  <c r="F41" i="5" s="1"/>
  <c r="F42" i="5" s="1"/>
  <c r="V38" i="5"/>
  <c r="Q38" i="5"/>
  <c r="Q39" i="5" s="1"/>
  <c r="Q40" i="5" s="1"/>
  <c r="Q41" i="5" s="1"/>
  <c r="Q42" i="5" s="1"/>
  <c r="I38" i="5"/>
  <c r="I39" i="5" s="1"/>
  <c r="I40" i="5" s="1"/>
  <c r="I41" i="5" s="1"/>
  <c r="I42" i="5" s="1"/>
  <c r="H38" i="5"/>
  <c r="H39" i="5" s="1"/>
  <c r="H40" i="5" s="1"/>
  <c r="H41" i="5" s="1"/>
  <c r="H42" i="5" s="1"/>
  <c r="G38" i="5"/>
  <c r="G39" i="5" s="1"/>
  <c r="G40" i="5" s="1"/>
  <c r="G41" i="5" s="1"/>
  <c r="G42" i="5" s="1"/>
  <c r="F38" i="5"/>
  <c r="E38" i="5"/>
  <c r="V37" i="5"/>
  <c r="Q37" i="5"/>
  <c r="P37" i="5"/>
  <c r="P38" i="5" s="1"/>
  <c r="P39" i="5" s="1"/>
  <c r="P40" i="5" s="1"/>
  <c r="P41" i="5" s="1"/>
  <c r="P42" i="5" s="1"/>
  <c r="O37" i="5"/>
  <c r="O38" i="5" s="1"/>
  <c r="N37" i="5"/>
  <c r="N38" i="5" s="1"/>
  <c r="N39" i="5" s="1"/>
  <c r="N40" i="5" s="1"/>
  <c r="N41" i="5" s="1"/>
  <c r="N42" i="5" s="1"/>
  <c r="M37" i="5"/>
  <c r="M38" i="5" s="1"/>
  <c r="M39" i="5" s="1"/>
  <c r="M40" i="5" s="1"/>
  <c r="M41" i="5" s="1"/>
  <c r="M42" i="5" s="1"/>
  <c r="L37" i="5"/>
  <c r="L38" i="5" s="1"/>
  <c r="L39" i="5" s="1"/>
  <c r="L40" i="5" s="1"/>
  <c r="L41" i="5" s="1"/>
  <c r="L42" i="5" s="1"/>
  <c r="K37" i="5"/>
  <c r="K38" i="5" s="1"/>
  <c r="K39" i="5" s="1"/>
  <c r="K40" i="5" s="1"/>
  <c r="K41" i="5" s="1"/>
  <c r="K42" i="5" s="1"/>
  <c r="J37" i="5"/>
  <c r="J38" i="5" s="1"/>
  <c r="J39" i="5" s="1"/>
  <c r="J40" i="5" s="1"/>
  <c r="J41" i="5" s="1"/>
  <c r="J42" i="5" s="1"/>
  <c r="I37" i="5"/>
  <c r="H37" i="5"/>
  <c r="G37" i="5"/>
  <c r="F37" i="5"/>
  <c r="E37" i="5"/>
  <c r="V36" i="5"/>
  <c r="Q36" i="5"/>
  <c r="P36" i="5"/>
  <c r="O36" i="5"/>
  <c r="N36" i="5"/>
  <c r="M36" i="5"/>
  <c r="L36" i="5"/>
  <c r="K36" i="5"/>
  <c r="J36" i="5"/>
  <c r="I36" i="5"/>
  <c r="H36" i="5"/>
  <c r="G36" i="5"/>
  <c r="F36" i="5"/>
  <c r="E36" i="5"/>
  <c r="V35" i="5"/>
  <c r="Q35" i="5"/>
  <c r="P35" i="5"/>
  <c r="O35" i="5"/>
  <c r="AC12" i="5" s="1"/>
  <c r="AD13" i="5" s="1"/>
  <c r="N35" i="5"/>
  <c r="M35" i="5"/>
  <c r="L35" i="5"/>
  <c r="K35" i="5"/>
  <c r="J35" i="5"/>
  <c r="I35" i="5"/>
  <c r="H35" i="5"/>
  <c r="G35" i="5"/>
  <c r="F35" i="5"/>
  <c r="E35" i="5"/>
  <c r="V34" i="5"/>
  <c r="Q34" i="5"/>
  <c r="P34" i="5"/>
  <c r="O34" i="5"/>
  <c r="AB12" i="5" s="1"/>
  <c r="AB16" i="5" s="1"/>
  <c r="N34" i="5"/>
  <c r="M34" i="5"/>
  <c r="L34" i="5"/>
  <c r="K34" i="5"/>
  <c r="J34" i="5"/>
  <c r="I34" i="5"/>
  <c r="H34" i="5"/>
  <c r="G34" i="5"/>
  <c r="F34" i="5"/>
  <c r="E34" i="5"/>
  <c r="V33" i="5"/>
  <c r="Q33" i="5"/>
  <c r="P33" i="5"/>
  <c r="O33" i="5"/>
  <c r="AA12" i="5" s="1"/>
  <c r="N33" i="5"/>
  <c r="M33" i="5"/>
  <c r="L33" i="5"/>
  <c r="K33" i="5"/>
  <c r="Z12" i="5" s="1"/>
  <c r="J33" i="5"/>
  <c r="I33" i="5"/>
  <c r="H33" i="5"/>
  <c r="G33" i="5"/>
  <c r="F33" i="5"/>
  <c r="E33" i="5"/>
  <c r="V32" i="5"/>
  <c r="Q32" i="5"/>
  <c r="P32" i="5"/>
  <c r="O32" i="5"/>
  <c r="N32" i="5"/>
  <c r="M32" i="5"/>
  <c r="L32" i="5"/>
  <c r="K32" i="5"/>
  <c r="J32" i="5"/>
  <c r="I32" i="5"/>
  <c r="H32" i="5"/>
  <c r="G32" i="5"/>
  <c r="F32" i="5"/>
  <c r="E32" i="5"/>
  <c r="V31" i="5"/>
  <c r="Q31" i="5"/>
  <c r="P31" i="5"/>
  <c r="O31" i="5"/>
  <c r="X12" i="5" s="1"/>
  <c r="N31" i="5"/>
  <c r="M31" i="5"/>
  <c r="L31" i="5"/>
  <c r="K31" i="5"/>
  <c r="J31" i="5"/>
  <c r="I31" i="5"/>
  <c r="H31" i="5"/>
  <c r="G31" i="5"/>
  <c r="F31" i="5"/>
  <c r="E31" i="5"/>
  <c r="Q30" i="5"/>
  <c r="P30" i="5"/>
  <c r="O30" i="5"/>
  <c r="N30" i="5"/>
  <c r="M30" i="5"/>
  <c r="L30" i="5"/>
  <c r="K30" i="5"/>
  <c r="J30" i="5"/>
  <c r="I30" i="5"/>
  <c r="H30" i="5"/>
  <c r="G30" i="5"/>
  <c r="F30" i="5"/>
  <c r="E30" i="5"/>
  <c r="Q29" i="5"/>
  <c r="P29" i="5"/>
  <c r="AD16" i="5"/>
  <c r="S16" i="5"/>
  <c r="R16" i="5"/>
  <c r="R18" i="5" s="1"/>
  <c r="Q16" i="5"/>
  <c r="P16" i="5"/>
  <c r="O16" i="5"/>
  <c r="N16" i="5"/>
  <c r="M16" i="5"/>
  <c r="L16" i="5"/>
  <c r="K16" i="5"/>
  <c r="J16" i="5"/>
  <c r="I16" i="5"/>
  <c r="H16" i="5"/>
  <c r="G16" i="5"/>
  <c r="F16" i="5"/>
  <c r="E16" i="5"/>
  <c r="D16" i="5"/>
  <c r="C16" i="5"/>
  <c r="B16" i="5"/>
  <c r="S13" i="5"/>
  <c r="R13" i="5"/>
  <c r="Q13" i="5"/>
  <c r="P13" i="5"/>
  <c r="O13" i="5"/>
  <c r="N13" i="5"/>
  <c r="M13" i="5"/>
  <c r="L13" i="5"/>
  <c r="K13" i="5"/>
  <c r="J13" i="5"/>
  <c r="I13" i="5"/>
  <c r="H13" i="5"/>
  <c r="G13" i="5"/>
  <c r="F13" i="5"/>
  <c r="E13" i="5"/>
  <c r="D13" i="5"/>
  <c r="C13" i="5"/>
  <c r="AD12" i="5"/>
  <c r="Y12" i="5"/>
  <c r="Y16" i="5" s="1"/>
  <c r="W12" i="5"/>
  <c r="W16" i="5" s="1"/>
  <c r="V12" i="5"/>
  <c r="V16" i="5" s="1"/>
  <c r="U12" i="5"/>
  <c r="T12" i="5"/>
  <c r="T16" i="5" s="1"/>
  <c r="V13" i="5" l="1"/>
  <c r="AA16" i="5"/>
  <c r="AA18" i="5" s="1"/>
  <c r="AA13" i="5"/>
  <c r="O39" i="5"/>
  <c r="AF12" i="5"/>
  <c r="X16" i="5"/>
  <c r="X18" i="5" s="1"/>
  <c r="X13" i="5"/>
  <c r="Z16" i="5"/>
  <c r="Z18" i="5" s="1"/>
  <c r="Z13" i="5"/>
  <c r="U13" i="5"/>
  <c r="AC13" i="5"/>
  <c r="U16" i="5"/>
  <c r="U18" i="5" s="1"/>
  <c r="AC16" i="5"/>
  <c r="AC18" i="5" s="1"/>
  <c r="Q18" i="5"/>
  <c r="Y18" i="5"/>
  <c r="W13" i="5"/>
  <c r="S18" i="5"/>
  <c r="AE12" i="5"/>
  <c r="T18" i="5"/>
  <c r="AB18" i="5"/>
  <c r="Y13" i="5"/>
  <c r="N18" i="5"/>
  <c r="V18" i="5"/>
  <c r="AD18" i="5"/>
  <c r="O18" i="5"/>
  <c r="W18" i="5"/>
  <c r="T13" i="5"/>
  <c r="AB13" i="5"/>
  <c r="P18" i="5"/>
  <c r="AE16" i="5" l="1"/>
  <c r="AE18" i="5" s="1"/>
  <c r="AE13" i="5"/>
  <c r="AF16" i="5"/>
  <c r="AF18" i="5" s="1"/>
  <c r="AF13" i="5"/>
  <c r="AG12" i="5"/>
  <c r="O40" i="5"/>
  <c r="O41" i="5" s="1"/>
  <c r="O42" i="5" s="1"/>
  <c r="D39" i="4"/>
  <c r="D40" i="4" s="1"/>
  <c r="D41" i="4" s="1"/>
  <c r="D42" i="4" s="1"/>
  <c r="AG16" i="5" l="1"/>
  <c r="AG18" i="5" s="1"/>
  <c r="AG13" i="5"/>
  <c r="G39" i="4"/>
  <c r="G40" i="4" s="1"/>
  <c r="G41" i="4" s="1"/>
  <c r="G42" i="4" s="1"/>
  <c r="H39" i="4"/>
  <c r="H40" i="4" s="1"/>
  <c r="H41" i="4" s="1"/>
  <c r="H42" i="4" s="1"/>
  <c r="M12" i="4"/>
  <c r="F39" i="4"/>
  <c r="F40" i="4" s="1"/>
  <c r="F41" i="4" s="1"/>
  <c r="F42" i="4" s="1"/>
  <c r="E39" i="4"/>
  <c r="E40" i="4" s="1"/>
  <c r="E41" i="4" s="1"/>
  <c r="E42" i="4" s="1"/>
  <c r="O39" i="4"/>
  <c r="O40" i="4" s="1"/>
  <c r="O41" i="4" s="1"/>
  <c r="O42" i="4" s="1"/>
  <c r="N39" i="4"/>
  <c r="N40" i="4" s="1"/>
  <c r="N41" i="4" s="1"/>
  <c r="N42" i="4" s="1"/>
  <c r="L39" i="4"/>
  <c r="L40" i="4" s="1"/>
  <c r="L41" i="4" s="1"/>
  <c r="L42" i="4" s="1"/>
  <c r="K39" i="4"/>
  <c r="K40" i="4" s="1"/>
  <c r="K41" i="4" s="1"/>
  <c r="K42" i="4" s="1"/>
  <c r="J39" i="4"/>
  <c r="J40" i="4" s="1"/>
  <c r="J41" i="4" s="1"/>
  <c r="J42" i="4" s="1"/>
  <c r="I39" i="4"/>
  <c r="I40" i="4" s="1"/>
  <c r="I41" i="4" s="1"/>
  <c r="I42" i="4" s="1"/>
  <c r="L12" i="4"/>
  <c r="K12" i="4"/>
  <c r="I12" i="4"/>
  <c r="J12" i="4"/>
  <c r="J16" i="4" l="1"/>
  <c r="K16" i="4"/>
  <c r="L16" i="4"/>
  <c r="M16" i="4"/>
  <c r="I16" i="4"/>
  <c r="L13" i="4"/>
  <c r="M13" i="4"/>
  <c r="M39" i="4"/>
  <c r="N12" i="4"/>
  <c r="N13" i="4" s="1"/>
  <c r="K13" i="4"/>
  <c r="J13" i="4"/>
  <c r="D12" i="4"/>
  <c r="D16" i="4" s="1"/>
  <c r="C12" i="4"/>
  <c r="C16" i="4" s="1"/>
  <c r="L18" i="4" l="1"/>
  <c r="C18" i="4"/>
  <c r="D18" i="4"/>
  <c r="I18" i="4"/>
  <c r="J18" i="4"/>
  <c r="K18" i="4"/>
  <c r="M18" i="4"/>
  <c r="N16" i="4"/>
  <c r="N18" i="4" s="1"/>
  <c r="D13" i="4"/>
  <c r="C13" i="4"/>
  <c r="M40" i="4"/>
  <c r="O12" i="4"/>
  <c r="O16" i="4" s="1"/>
  <c r="O18" i="4" s="1"/>
  <c r="E12" i="4"/>
  <c r="M41" i="4" l="1"/>
  <c r="Q12" i="4" s="1"/>
  <c r="P12" i="4"/>
  <c r="E13" i="4"/>
  <c r="E16" i="4"/>
  <c r="E18" i="4" s="1"/>
  <c r="O13" i="4"/>
  <c r="M42" i="4"/>
  <c r="R12" i="4" s="1"/>
  <c r="S12" i="4" s="1"/>
  <c r="T12" i="4" s="1"/>
  <c r="U12" i="4" s="1"/>
  <c r="V12" i="4" s="1"/>
  <c r="W12" i="4" s="1"/>
  <c r="H12" i="4"/>
  <c r="F12" i="4"/>
  <c r="Q31" i="4"/>
  <c r="P16" i="4" l="1"/>
  <c r="P18" i="4" s="1"/>
  <c r="P13" i="4"/>
  <c r="Q13" i="4"/>
  <c r="Q16" i="4"/>
  <c r="Q18" i="4" s="1"/>
  <c r="F13" i="4"/>
  <c r="F16" i="4"/>
  <c r="F18" i="4" s="1"/>
  <c r="I13" i="4"/>
  <c r="H16" i="4"/>
  <c r="H18" i="4" s="1"/>
  <c r="Q32" i="4"/>
  <c r="G12" i="4"/>
  <c r="G16" i="4" s="1"/>
  <c r="G18" i="4" s="1"/>
  <c r="G13" i="4" l="1"/>
  <c r="H13" i="4"/>
  <c r="Q33" i="4"/>
  <c r="Q34" i="4" l="1"/>
  <c r="Q35" i="4" l="1"/>
  <c r="Q36" i="4" l="1"/>
  <c r="Q37" i="4" l="1"/>
  <c r="Q38" i="4" l="1"/>
  <c r="Q39" i="4" l="1"/>
  <c r="Q40" i="4" l="1"/>
  <c r="Q41" i="4" l="1"/>
  <c r="Q42" i="4"/>
  <c r="R16" i="4" l="1"/>
  <c r="R18" i="4" s="1"/>
  <c r="S16" i="4"/>
  <c r="S18" i="4" s="1"/>
  <c r="T16" i="4"/>
  <c r="T18" i="4" s="1"/>
  <c r="R13" i="4"/>
  <c r="U16" i="4"/>
  <c r="U18" i="4" s="1"/>
  <c r="V16" i="4"/>
  <c r="V18" i="4" s="1"/>
  <c r="W16" i="4" l="1"/>
  <c r="W18"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Linda Beirne</author>
  </authors>
  <commentList>
    <comment ref="I38" authorId="0" shapeId="0" xr:uid="{00000000-0006-0000-0100-000001000000}">
      <text>
        <r>
          <rPr>
            <b/>
            <sz val="9"/>
            <color indexed="81"/>
            <rFont val="Tahoma"/>
            <family val="2"/>
          </rPr>
          <t>Linda Beirne:</t>
        </r>
        <r>
          <rPr>
            <sz val="9"/>
            <color indexed="81"/>
            <rFont val="Tahoma"/>
            <family val="2"/>
          </rPr>
          <t xml:space="preserve">
Actuals to this point</t>
        </r>
      </text>
    </comment>
  </commentList>
</comments>
</file>

<file path=xl/sharedStrings.xml><?xml version="1.0" encoding="utf-8"?>
<sst xmlns="http://schemas.openxmlformats.org/spreadsheetml/2006/main" count="463" uniqueCount="243">
  <si>
    <t xml:space="preserve">Source 1 </t>
  </si>
  <si>
    <t>Source 2</t>
  </si>
  <si>
    <t>CHAW</t>
  </si>
  <si>
    <t xml:space="preserve"> January 1987=100</t>
  </si>
  <si>
    <t xml:space="preserve"> Annual</t>
  </si>
  <si>
    <t xml:space="preserve"> average</t>
  </si>
  <si>
    <t xml:space="preserve"> Jan</t>
  </si>
  <si>
    <t xml:space="preserve"> Feb</t>
  </si>
  <si>
    <t xml:space="preserve"> Mar</t>
  </si>
  <si>
    <t xml:space="preserve"> Apr</t>
  </si>
  <si>
    <t xml:space="preserve"> May</t>
  </si>
  <si>
    <t xml:space="preserve"> Jun</t>
  </si>
  <si>
    <t xml:space="preserve"> Jul</t>
  </si>
  <si>
    <t xml:space="preserve"> Aug</t>
  </si>
  <si>
    <t xml:space="preserve"> Sep</t>
  </si>
  <si>
    <t xml:space="preserve"> Oct</t>
  </si>
  <si>
    <t xml:space="preserve"> Nov</t>
  </si>
  <si>
    <t xml:space="preserve"> Dec</t>
  </si>
  <si>
    <t>Office National Statistics</t>
  </si>
  <si>
    <t>RPI</t>
  </si>
  <si>
    <t>year-on-year growth</t>
  </si>
  <si>
    <t>Office Budget Responsibility</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</si>
  <si>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</si>
  <si>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</si>
  <si>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</si>
  <si>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</si>
  <si>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</si>
  <si>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</si>
  <si>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</si>
  <si>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</si>
  <si>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</si>
  <si>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</si>
  <si>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</si>
  <si>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</si>
  <si>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</si>
  <si>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</si>
  <si>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</si>
  <si>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</si>
  <si>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</si>
  <si>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</si>
  <si>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</si>
  <si>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</si>
  <si>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</si>
  <si>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</si>
  <si>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</si>
  <si>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</si>
  <si>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</si>
  <si>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</si>
  <si>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</si>
  <si>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</si>
  <si>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</si>
  <si>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</si>
  <si>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2016Q3</t>
  </si>
  <si>
    <t>2016Q4</t>
  </si>
  <si>
    <t>2017Q1</t>
  </si>
  <si>
    <t>2017Q2</t>
  </si>
  <si>
    <t>2017Q3</t>
  </si>
  <si>
    <t>2017Q4</t>
  </si>
  <si>
    <t>2018Q1</t>
  </si>
  <si>
    <t>2018Q2</t>
  </si>
  <si>
    <t>2018Q3</t>
  </si>
  <si>
    <t>2018Q4</t>
  </si>
  <si>
    <t>2019Q1</t>
  </si>
  <si>
    <t>Notes:</t>
  </si>
  <si>
    <t>Definitions:</t>
  </si>
  <si>
    <t>Consumer expenditure deflator: Households final consumption expenditure at current market prices (ABJQ) plus non-profit institutions (HAYE) divided by Households final consumption expenditure, chained volume measure (ABJR) plus non-profit institutions (HAYO)</t>
  </si>
  <si>
    <t>Inflation</t>
  </si>
  <si>
    <t>RPI Oct 1993</t>
  </si>
  <si>
    <t>RPI Oct 1994</t>
  </si>
  <si>
    <t>RPI Oct 1995</t>
  </si>
  <si>
    <t>RPI Oct 1996</t>
  </si>
  <si>
    <t>RPI Oct 1997</t>
  </si>
  <si>
    <t>RPI Oct 1998</t>
  </si>
  <si>
    <t>RPI Oct 1999</t>
  </si>
  <si>
    <t>RPI Oct 2000</t>
  </si>
  <si>
    <t>RPI Oct 2001</t>
  </si>
  <si>
    <t>RPI Oct 2002</t>
  </si>
  <si>
    <t>RPI Oct 2003</t>
  </si>
  <si>
    <t>RPI Oct 2004</t>
  </si>
  <si>
    <t>RPI Oct 2005</t>
  </si>
  <si>
    <t>RPI Oct 2006</t>
  </si>
  <si>
    <t>RPI Oct 2007</t>
  </si>
  <si>
    <t>RPI Oct 2008</t>
  </si>
  <si>
    <t>RPI Oct 2009</t>
  </si>
  <si>
    <t>RPI Oct 2010</t>
  </si>
  <si>
    <t>RPI Oct 2011</t>
  </si>
  <si>
    <t>RPI  Oct 2012</t>
  </si>
  <si>
    <t>RPI  Oct 2013</t>
  </si>
  <si>
    <t>RPI  Oct 2014</t>
  </si>
  <si>
    <t>RPI  Oct 2015</t>
  </si>
  <si>
    <t>RPI  Oct 2016</t>
  </si>
  <si>
    <t>RPI  Jun 2017</t>
  </si>
  <si>
    <t>Conversion factor to 2009/10 (Oct 2009) prices</t>
  </si>
  <si>
    <t>Conversion factor from 2009/10 (Oct 2009) prices</t>
  </si>
  <si>
    <t>Combine ONS actuals with OBR Forecasts</t>
  </si>
  <si>
    <t>Check</t>
  </si>
  <si>
    <t>2008Q1</t>
  </si>
  <si>
    <t>2008Q2</t>
  </si>
  <si>
    <t>2008Q3</t>
  </si>
  <si>
    <t>2008Q4</t>
  </si>
  <si>
    <t>2019Q2</t>
  </si>
  <si>
    <t>2019Q3</t>
  </si>
  <si>
    <t>2019Q4</t>
  </si>
  <si>
    <t>2020Q1</t>
  </si>
  <si>
    <t>2020Q2</t>
  </si>
  <si>
    <t>2020Q3</t>
  </si>
  <si>
    <t>2020Q4</t>
  </si>
  <si>
    <t>2021Q1</t>
  </si>
  <si>
    <t>2021Q2</t>
  </si>
  <si>
    <t>2021Q3</t>
  </si>
  <si>
    <t>2021Q4</t>
  </si>
  <si>
    <t>2022Q1</t>
  </si>
  <si>
    <t>2022Q2</t>
  </si>
  <si>
    <t>2022Q3</t>
  </si>
  <si>
    <t>2022Q4</t>
  </si>
  <si>
    <t>2023Q1</t>
  </si>
  <si>
    <t>2023Q2</t>
  </si>
  <si>
    <t>2023Q3</t>
  </si>
  <si>
    <t>2023Q4</t>
  </si>
  <si>
    <t>2024Q1</t>
  </si>
  <si>
    <t>2024Q2</t>
  </si>
  <si>
    <t>2024Q3</t>
  </si>
  <si>
    <t>2024Q4</t>
  </si>
  <si>
    <t>2025Q1</t>
  </si>
  <si>
    <t>2025Q2</t>
  </si>
  <si>
    <t>2025Q3</t>
  </si>
  <si>
    <t>2025Q4</t>
  </si>
  <si>
    <t>2026Q1</t>
  </si>
  <si>
    <t>2026Q2</t>
  </si>
  <si>
    <t>2026Q3</t>
  </si>
  <si>
    <t>2026Q4</t>
  </si>
  <si>
    <t>2027Q1</t>
  </si>
  <si>
    <t>RPI, RPIX and CPI inflation are based on outturn data up to and including January 2022</t>
  </si>
  <si>
    <t>Actual rents for housing’ component of CPI. This series is constructed using forecasts of social housing rents and private rents. Details of our forecasts for social housing rents can be found in Table 1.23.</t>
  </si>
  <si>
    <t>All items Retail Prices Index (RPI), all items Retail Prices Index excluding mortgage interest payments (RPIX), all items Consumer Prices Index (CPI), Producer output prices, all manufacturing products (excluding duty), (percentage change over 12 months) (ONS Consumer Prices Index and Producer Prices Index Statistical Bulletins, identifier: CZBH, CDKQ, D7G7, JVZ8 respectively)</t>
  </si>
  <si>
    <t>Actual rents for housing (ONS Consumer Prices Index and Producer Prices Index Statistical Bulletins, identifier: D7GQ)</t>
  </si>
  <si>
    <t>Mortgage Interest Payments (ONS Consumer Prices Index Statistical Bulletins, identifier: CZCR)</t>
  </si>
  <si>
    <t>..</t>
  </si>
  <si>
    <t>RP6</t>
  </si>
  <si>
    <t>RPI  Oct 2017</t>
  </si>
  <si>
    <t>RPI  Oct 2018</t>
  </si>
  <si>
    <t>RPI  Oct 2019</t>
  </si>
  <si>
    <t>RPI  Oct 2020</t>
  </si>
  <si>
    <t>RPI  Oct 2021</t>
  </si>
  <si>
    <t>RPI  Oct 2022</t>
  </si>
  <si>
    <t>RPI  Oct 2023</t>
  </si>
  <si>
    <t>Q1</t>
  </si>
  <si>
    <t>Q2</t>
  </si>
  <si>
    <t>Q3</t>
  </si>
  <si>
    <t>Q4</t>
  </si>
  <si>
    <t>Consumer price inflation tables - Office for National Statistics</t>
  </si>
  <si>
    <t>Table 36</t>
  </si>
  <si>
    <t>Economic and fiscal outlook - March 2022 - Office for Budget Responsibility (obr.uk)</t>
  </si>
  <si>
    <t>1.7 INFLATION</t>
  </si>
  <si>
    <t>Tab 1.7 - Economy Supplementary Tables</t>
  </si>
  <si>
    <t>Table 6a</t>
  </si>
  <si>
    <r>
      <t xml:space="preserve"> CPIH All Items: 2005 to 2022  </t>
    </r>
    <r>
      <rPr>
        <b/>
        <vertAlign val="superscript"/>
        <sz val="11"/>
        <rFont val="Calibri"/>
        <family val="2"/>
      </rPr>
      <t>1,2,3</t>
    </r>
  </si>
  <si>
    <t>CPI  Oct 2023</t>
  </si>
  <si>
    <t>CPI  Oct 2022</t>
  </si>
  <si>
    <t>CPI  Oct 2021</t>
  </si>
  <si>
    <t>CPI  Oct 2020</t>
  </si>
  <si>
    <t>CPI  Oct 2019</t>
  </si>
  <si>
    <t>CPI  Oct 2018</t>
  </si>
  <si>
    <t>CPI  Oct 2017</t>
  </si>
  <si>
    <t>CPI  Jun 2017</t>
  </si>
  <si>
    <t>CPI  Oct 2016</t>
  </si>
  <si>
    <t>CPI</t>
  </si>
  <si>
    <t>Tab 1.7 - Economy Supplementary Tables March 2022</t>
  </si>
  <si>
    <t>RP7</t>
  </si>
  <si>
    <t>CPI  Oct 2024</t>
  </si>
  <si>
    <t>CPI  Oct 2025</t>
  </si>
  <si>
    <t>CPI  Oct 2026</t>
  </si>
  <si>
    <t>CPI  Oct 2027</t>
  </si>
  <si>
    <t>CPI  Oct 2028</t>
  </si>
  <si>
    <t>CPI  Oct 2029</t>
  </si>
  <si>
    <t>CPI  Oct 2030</t>
  </si>
  <si>
    <t>CPI  Oct 2031</t>
  </si>
  <si>
    <t>CPI Oct 2011</t>
  </si>
  <si>
    <t>CPI  Oct 2012</t>
  </si>
  <si>
    <t>CPI  Oct 2013</t>
  </si>
  <si>
    <t>CPI  Oct 2014</t>
  </si>
  <si>
    <t>CPI  Oct 2015</t>
  </si>
  <si>
    <t>RP6x</t>
  </si>
  <si>
    <t xml:space="preserve">  ..</t>
  </si>
  <si>
    <t>Regulatory period</t>
  </si>
  <si>
    <t>RP1</t>
  </si>
  <si>
    <t>RP2</t>
  </si>
  <si>
    <t>RP3</t>
  </si>
  <si>
    <t>RP4</t>
  </si>
  <si>
    <t>RP5</t>
  </si>
  <si>
    <t>Start Period</t>
  </si>
  <si>
    <t>Apr 1993</t>
  </si>
  <si>
    <t>Apr 1994</t>
  </si>
  <si>
    <t>Apr 1995</t>
  </si>
  <si>
    <t>Apr 1996</t>
  </si>
  <si>
    <t>Apr 1997</t>
  </si>
  <si>
    <t>Apr 1998</t>
  </si>
  <si>
    <t>Apr 1999</t>
  </si>
  <si>
    <t>Apr 2000</t>
  </si>
  <si>
    <t>Apr 2001</t>
  </si>
  <si>
    <t>Apr 2002</t>
  </si>
  <si>
    <t>Apr 2003</t>
  </si>
  <si>
    <t>Apr 2004</t>
  </si>
  <si>
    <t>Apr 2005</t>
  </si>
  <si>
    <t>Apr 2006</t>
  </si>
  <si>
    <t>Apr 2007</t>
  </si>
  <si>
    <t>Apr 2008</t>
  </si>
  <si>
    <t>Apr 2009</t>
  </si>
  <si>
    <t>Apr 2010</t>
  </si>
  <si>
    <t>Apr 2011</t>
  </si>
  <si>
    <t>Apr 2012</t>
  </si>
  <si>
    <t>Apr 2013</t>
  </si>
  <si>
    <t>Apr 2014</t>
  </si>
  <si>
    <t>Apr 2015</t>
  </si>
  <si>
    <t>Apr 2016</t>
  </si>
  <si>
    <t>Apr 2017</t>
  </si>
  <si>
    <t>End Period</t>
  </si>
  <si>
    <t>Mar 1994</t>
  </si>
  <si>
    <t>Mar 1995</t>
  </si>
  <si>
    <t>Mar 1996</t>
  </si>
  <si>
    <t>Mar 1997</t>
  </si>
  <si>
    <t>Mar 1998</t>
  </si>
  <si>
    <t>Mar 1999</t>
  </si>
  <si>
    <t>Mar 2000</t>
  </si>
  <si>
    <t>Mar 2001</t>
  </si>
  <si>
    <t>Mar 2002</t>
  </si>
  <si>
    <t>Mar 2003</t>
  </si>
  <si>
    <t>Mar 2004</t>
  </si>
  <si>
    <t>Mar 2005</t>
  </si>
  <si>
    <t>Mar 2006</t>
  </si>
  <si>
    <t>Mar 2007</t>
  </si>
  <si>
    <t>Mar 2008</t>
  </si>
  <si>
    <t>Mar 2009</t>
  </si>
  <si>
    <t>Mar 2010</t>
  </si>
  <si>
    <t>Mar 2011</t>
  </si>
  <si>
    <t>Mar 2012</t>
  </si>
  <si>
    <t>Mar 2013</t>
  </si>
  <si>
    <t>Mar 2014</t>
  </si>
  <si>
    <t>Mar 2015</t>
  </si>
  <si>
    <t>Mar 2016</t>
  </si>
  <si>
    <t>Mar 2017</t>
  </si>
  <si>
    <t>Sep 2017</t>
  </si>
  <si>
    <t>Number of months in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</si>
</sst>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4" formatCode="_-&quot;£&quot;* #,##0.00_-;\-&quot;£&quot;* #,##0.00_-;_-&quot;£&quot;* &quot;-&quot;??_-;_-@_-"/>
    <numFmt numFmtId="43" formatCode="_-* #,##0.00_-;\-* #,##0.00_-;_-* &quot;-&quot;??_-;_-@_-"/>
    <numFmt numFmtId="164" formatCode="_ * #,##0.00_ ;_ * \-#,##0.00_ ;_ * &quot;-&quot;??_ ;_ @_ "/>
    <numFmt numFmtId="165" formatCode="_ * #,##0.0_ ;_ * \-#,##0.0_ ;_ * &quot;-&quot;??_ ;_ @_ "/>
    <numFmt numFmtId="166" formatCode="0.0"/>
    <numFmt numFmtId="167" formatCode="_-* #,##0.0_-;\-* #,##0.0_-;_-* &quot;-&quot;??_-;_-@_-"/>
    <numFmt numFmtId="168" formatCode="_ * #,##0.000_ ;_ * \-#,##0.000_ ;_ * &quot;-&quot;??_ ;_ @_ "/>
    <numFmt numFmtId="169" formatCode="#,##0.00;\(#,##0.00\)"/>
    <numFmt numFmtId="170" formatCode="0.0000"/>
    <numFmt numFmtId="171" formatCode="&quot; &quot;#,##0.00&quot; &quot;;&quot;-&quot;#,##0.00&quot; &quot;;&quot; -&quot;00&quot; &quot;;&quot; &quot;@&quot; &quot;"/>
    <numFmt numFmtId="172" formatCode="&quot;£&quot;#,##0.00&quot;m&quot;;\-&quot;£&quot;#,##0.00&quot;m&quot;"/>
    <numFmt numFmtId="173" formatCode="_-[$€-2]* #,##0.00_-;\-[$€-2]* #,##0.00_-;_-[$€-2]* &quot;-&quot;??_-"/>
    <numFmt numFmtId="174" formatCode="0.000"/>
    <numFmt numFmtId="175" formatCode="&quot;to &quot;0.0000;&quot;to &quot;\-0.0000;&quot;to 0&quot;"/>
    <numFmt numFmtId="176" formatCode="#,##0;\-#,##0;\-"/>
    <numFmt numFmtId="177" formatCode="[&lt;0.0001]&quot;&lt;0.0001&quot;;0.0000"/>
    <numFmt numFmtId="178" formatCode="#,##0.0,,;\-#,##0.0,,;\-"/>
    <numFmt numFmtId="179" formatCode="#,##0,;\-#,##0,;\-"/>
    <numFmt numFmtId="180" formatCode="0.0%;\-0.0%;\-"/>
    <numFmt numFmtId="181" formatCode="#,##0.0,,;\-#,##0.0,,"/>
    <numFmt numFmtId="182" formatCode="#,##0,;\-#,##0,"/>
    <numFmt numFmtId="183" formatCode="0.0%;\-0.0%"/>
    <numFmt numFmtId="184" formatCode="#,##0.0_-;\(#,##0.0\);_-* &quot;-&quot;??_-"/>
  </numFmts>
  <fonts count="100">
    <font>
      <sz val="11"/>
      <color theme="1"/>
      <name val="Calibri"/>
      <family val="2"/>
      <scheme val="minor"/>
    </font>
    <font>
      <sz val="11"/>
      <color theme="1"/>
      <name val="Calibri"/>
      <family val="2"/>
      <scheme val="minor"/>
    </font>
    <font>
      <sz val="10"/>
      <name val="Arial"/>
      <family val="2"/>
    </font>
    <font>
      <b/>
      <sz val="10"/>
      <name val="Arial"/>
      <family val="2"/>
    </font>
    <font>
      <u/>
      <sz val="9.35"/>
      <color theme="10"/>
      <name val="Calibri"/>
      <family val="2"/>
    </font>
    <font>
      <b/>
      <sz val="10"/>
      <color indexed="8"/>
      <name val="Futura Bk BT"/>
      <family val="2"/>
    </font>
    <font>
      <sz val="10"/>
      <color indexed="8"/>
      <name val="Futura Bk BT"/>
      <family val="2"/>
    </font>
    <font>
      <sz val="12"/>
      <color indexed="8"/>
      <name val="Futura Bk BT"/>
      <family val="2"/>
    </font>
    <font>
      <sz val="11"/>
      <name val="Calibri"/>
      <family val="2"/>
    </font>
    <font>
      <b/>
      <sz val="11"/>
      <name val="Calibri"/>
      <family val="2"/>
    </font>
    <font>
      <b/>
      <sz val="14"/>
      <name val="Calibri"/>
      <family val="2"/>
    </font>
    <font>
      <b/>
      <sz val="11"/>
      <color theme="0"/>
      <name val="Calibri"/>
      <family val="2"/>
    </font>
    <font>
      <sz val="11"/>
      <color indexed="8"/>
      <name val="Calibri"/>
      <family val="2"/>
    </font>
    <font>
      <sz val="11"/>
      <name val="CG Omega"/>
      <family val="2"/>
    </font>
    <font>
      <sz val="11"/>
      <color rgb="FF000000"/>
      <name val="Calibri"/>
      <family val="2"/>
    </font>
    <font>
      <sz val="11"/>
      <color theme="1"/>
      <name val="Arial"/>
      <family val="2"/>
    </font>
    <font>
      <u/>
      <sz val="8.8000000000000007"/>
      <color theme="10"/>
      <name val="Calibri"/>
      <family val="2"/>
    </font>
    <font>
      <sz val="10"/>
      <color theme="1"/>
      <name val="Arial"/>
      <family val="2"/>
    </font>
    <font>
      <b/>
      <sz val="10"/>
      <color indexed="18"/>
      <name val="Arial"/>
      <family val="2"/>
    </font>
    <font>
      <sz val="9"/>
      <name val="Arial"/>
      <family val="2"/>
    </font>
    <font>
      <sz val="8"/>
      <name val="Times New Roman"/>
      <family val="1"/>
    </font>
    <font>
      <i/>
      <sz val="8"/>
      <name val="Times New Roman"/>
      <family val="1"/>
    </font>
    <font>
      <b/>
      <sz val="9"/>
      <color indexed="18"/>
      <name val="Arial"/>
      <family val="2"/>
    </font>
    <font>
      <b/>
      <sz val="9"/>
      <color indexed="8"/>
      <name val="Arial"/>
      <family val="2"/>
    </font>
    <font>
      <b/>
      <i/>
      <sz val="10"/>
      <name val="Arial"/>
      <family val="2"/>
    </font>
    <font>
      <i/>
      <sz val="10"/>
      <name val="Arial"/>
      <family val="2"/>
    </font>
    <font>
      <sz val="7"/>
      <name val="Arial"/>
      <family val="2"/>
    </font>
    <font>
      <sz val="10"/>
      <color indexed="8"/>
      <name val="Arial"/>
      <family val="2"/>
    </font>
    <font>
      <b/>
      <sz val="10"/>
      <name val="Tahoma"/>
      <family val="2"/>
    </font>
    <font>
      <sz val="10"/>
      <name val="Tahoma"/>
      <family val="2"/>
    </font>
    <font>
      <i/>
      <sz val="7"/>
      <name val="Arial"/>
      <family val="2"/>
    </font>
    <font>
      <b/>
      <sz val="8"/>
      <name val="Arial"/>
      <family val="2"/>
    </font>
    <font>
      <b/>
      <sz val="8"/>
      <color indexed="12"/>
      <name val="Arial"/>
      <family val="2"/>
    </font>
    <font>
      <i/>
      <sz val="8"/>
      <color indexed="12"/>
      <name val="Arial"/>
      <family val="2"/>
    </font>
    <font>
      <i/>
      <sz val="8"/>
      <name val="Arial"/>
      <family val="2"/>
    </font>
    <font>
      <sz val="8"/>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color indexed="55"/>
      <name val="Arial"/>
      <family val="2"/>
    </font>
    <font>
      <sz val="11"/>
      <color indexed="10"/>
      <name val="Arial"/>
      <family val="2"/>
    </font>
    <font>
      <b/>
      <sz val="12"/>
      <color indexed="12"/>
      <name val="Arial"/>
      <family val="2"/>
    </font>
    <font>
      <b/>
      <sz val="12"/>
      <name val="Arial"/>
      <family val="2"/>
    </font>
    <font>
      <b/>
      <i/>
      <sz val="12"/>
      <name val="Arial"/>
      <family val="2"/>
    </font>
    <font>
      <u/>
      <sz val="10"/>
      <color indexed="12"/>
      <name val="Arial"/>
      <family val="2"/>
    </font>
    <font>
      <sz val="12"/>
      <name val="Helv"/>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8"/>
      <color indexed="52"/>
      <name val="Arial"/>
      <family val="2"/>
    </font>
    <font>
      <sz val="8"/>
      <color indexed="51"/>
      <name val="Arial"/>
      <family val="2"/>
    </font>
    <font>
      <b/>
      <sz val="10"/>
      <color indexed="58"/>
      <name val="Arial"/>
      <family val="2"/>
    </font>
    <font>
      <sz val="10"/>
      <color indexed="39"/>
      <name val="Arial"/>
      <family val="2"/>
    </font>
    <font>
      <b/>
      <sz val="10"/>
      <color indexed="8"/>
      <name val="Arial"/>
      <family val="2"/>
    </font>
    <font>
      <b/>
      <sz val="12"/>
      <color indexed="8"/>
      <name val="Arial"/>
      <family val="2"/>
    </font>
    <font>
      <b/>
      <sz val="16"/>
      <color indexed="23"/>
      <name val="Arial"/>
      <family val="2"/>
    </font>
    <font>
      <sz val="10"/>
      <color indexed="10"/>
      <name val="Arial"/>
      <family val="2"/>
    </font>
    <font>
      <b/>
      <sz val="11"/>
      <name val="Times New Roman"/>
      <family val="1"/>
    </font>
    <font>
      <b/>
      <sz val="18"/>
      <name val="Arial"/>
      <family val="2"/>
    </font>
    <font>
      <sz val="8"/>
      <color indexed="8"/>
      <name val="Calibri"/>
      <family val="2"/>
    </font>
    <font>
      <sz val="10"/>
      <color indexed="8"/>
      <name val="Calibri"/>
      <family val="2"/>
    </font>
    <font>
      <u/>
      <sz val="11"/>
      <color theme="10"/>
      <name val="Calibri"/>
      <family val="2"/>
    </font>
    <font>
      <sz val="12"/>
      <color theme="1"/>
      <name val="Arial"/>
      <family val="2"/>
    </font>
    <font>
      <b/>
      <sz val="11"/>
      <color rgb="FFFF0000"/>
      <name val="Calibri"/>
      <family val="2"/>
      <scheme val="minor"/>
    </font>
    <font>
      <sz val="9"/>
      <color indexed="81"/>
      <name val="Tahoma"/>
      <family val="2"/>
    </font>
    <font>
      <b/>
      <sz val="9"/>
      <color indexed="81"/>
      <name val="Tahoma"/>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vertAlign val="superscript"/>
      <sz val="11"/>
      <name val="Calibri"/>
      <family val="2"/>
    </font>
    <font>
      <sz val="11"/>
      <color rgb="FF9C5700"/>
      <name val="Calibri"/>
      <family val="2"/>
      <scheme val="minor"/>
    </font>
    <font>
      <b/>
      <sz val="18"/>
      <color theme="3"/>
      <name val="Cambria"/>
      <family val="2"/>
      <scheme val="major"/>
    </font>
    <font>
      <b/>
      <sz val="11"/>
      <name val="Calibri"/>
      <family val="2"/>
      <scheme val="minor"/>
    </font>
  </fonts>
  <fills count="83">
    <fill>
      <patternFill patternType="none"/>
    </fill>
    <fill>
      <patternFill patternType="gray125"/>
    </fill>
    <fill>
      <patternFill patternType="solid">
        <fgColor theme="0"/>
        <bgColor indexed="64"/>
      </patternFill>
    </fill>
    <fill>
      <patternFill patternType="solid">
        <fgColor indexed="42"/>
        <bgColor indexed="64"/>
      </patternFill>
    </fill>
    <fill>
      <patternFill patternType="solid">
        <fgColor indexed="9"/>
        <bgColor indexed="64"/>
      </patternFill>
    </fill>
    <fill>
      <patternFill patternType="solid">
        <fgColor indexed="65"/>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3"/>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17"/>
        <bgColor indexed="64"/>
      </patternFill>
    </fill>
    <fill>
      <patternFill patternType="solid">
        <fgColor indexed="26"/>
        <bgColor indexed="64"/>
      </patternFill>
    </fill>
    <fill>
      <patternFill patternType="solid">
        <fgColor indexed="26"/>
      </patternFill>
    </fill>
    <fill>
      <patternFill patternType="solid">
        <fgColor indexed="47"/>
        <bgColor indexed="64"/>
      </patternFill>
    </fill>
    <fill>
      <patternFill patternType="solid">
        <fgColor indexed="55"/>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24"/>
        <bgColor indexed="64"/>
      </patternFill>
    </fill>
    <fill>
      <patternFill patternType="solid">
        <fgColor indexed="13"/>
        <bgColor indexed="64"/>
      </patternFill>
    </fill>
    <fill>
      <patternFill patternType="solid">
        <fgColor theme="6"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6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right/>
      <top/>
      <bottom style="medium">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theme="5" tint="0.39997558519241921"/>
      </right>
      <top/>
      <bottom/>
      <diagonal/>
    </border>
    <border>
      <left/>
      <right/>
      <top style="thin">
        <color theme="5" tint="0.39997558519241921"/>
      </top>
      <bottom style="thin">
        <color theme="5" tint="0.39997558519241921"/>
      </bottom>
      <diagonal/>
    </border>
    <border>
      <left/>
      <right style="thin">
        <color theme="5" tint="0.39997558519241921"/>
      </right>
      <top style="thin">
        <color theme="5" tint="0.39997558519241921"/>
      </top>
      <bottom style="thin">
        <color theme="5" tint="0.39997558519241921"/>
      </bottom>
      <diagonal/>
    </border>
    <border>
      <left/>
      <right/>
      <top/>
      <bottom style="thin">
        <color indexed="45"/>
      </bottom>
      <diagonal/>
    </border>
    <border>
      <left/>
      <right/>
      <top style="thin">
        <color indexed="45"/>
      </top>
      <bottom style="thin">
        <color indexed="45"/>
      </bottom>
      <diagonal/>
    </border>
    <border>
      <left/>
      <right style="thin">
        <color theme="5" tint="0.39997558519241921"/>
      </right>
      <top/>
      <bottom style="thin">
        <color indexed="45"/>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medium">
        <color indexed="8"/>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style="medium">
        <color indexed="8"/>
      </right>
      <top/>
      <bottom style="medium">
        <color indexed="8"/>
      </bottom>
      <diagonal/>
    </border>
    <border>
      <left/>
      <right/>
      <top/>
      <bottom style="medium">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style="thin">
        <color indexed="63"/>
      </left>
      <right style="thin">
        <color indexed="63"/>
      </right>
      <top style="thin">
        <color indexed="64"/>
      </top>
      <bottom style="thin">
        <color indexed="63"/>
      </bottom>
      <diagonal/>
    </border>
    <border>
      <left/>
      <right/>
      <top style="thin">
        <color indexed="12"/>
      </top>
      <bottom style="thin">
        <color indexed="12"/>
      </bottom>
      <diagonal/>
    </border>
    <border>
      <left/>
      <right/>
      <top/>
      <bottom style="thin">
        <color indexed="12"/>
      </bottom>
      <diagonal/>
    </border>
    <border>
      <left/>
      <right/>
      <top style="thin">
        <color indexed="62"/>
      </top>
      <bottom style="double">
        <color indexed="62"/>
      </bottom>
      <diagonal/>
    </border>
    <border>
      <left style="medium">
        <color indexed="45"/>
      </left>
      <right/>
      <top/>
      <bottom/>
      <diagonal/>
    </border>
    <border>
      <left/>
      <right/>
      <top style="thin">
        <color indexed="45"/>
      </top>
      <bottom/>
      <diagonal/>
    </border>
    <border>
      <left/>
      <right style="medium">
        <color theme="8"/>
      </right>
      <top/>
      <bottom/>
      <diagonal/>
    </border>
    <border>
      <left/>
      <right/>
      <top/>
      <bottom style="medium">
        <color theme="8"/>
      </bottom>
      <diagonal/>
    </border>
    <border>
      <left/>
      <right style="medium">
        <color theme="8"/>
      </right>
      <top/>
      <bottom style="medium">
        <color theme="8"/>
      </bottom>
      <diagonal/>
    </border>
    <border>
      <left style="medium">
        <color indexed="45"/>
      </left>
      <right/>
      <top/>
      <bottom style="medium">
        <color theme="8"/>
      </bottom>
      <diagonal/>
    </border>
    <border>
      <left style="medium">
        <color indexed="45"/>
      </left>
      <right/>
      <top style="medium">
        <color theme="2"/>
      </top>
      <bottom/>
      <diagonal/>
    </border>
    <border>
      <left/>
      <right/>
      <top style="medium">
        <color theme="2"/>
      </top>
      <bottom/>
      <diagonal/>
    </border>
    <border>
      <left style="medium">
        <color indexed="45"/>
      </left>
      <right/>
      <top style="thin">
        <color indexed="45"/>
      </top>
      <bottom/>
      <diagonal/>
    </border>
    <border>
      <left/>
      <right style="medium">
        <color theme="8"/>
      </right>
      <top style="thin">
        <color indexed="45"/>
      </top>
      <bottom/>
      <diagonal/>
    </border>
    <border>
      <left style="medium">
        <color indexed="45"/>
      </left>
      <right/>
      <top/>
      <bottom style="medium">
        <color indexed="64"/>
      </bottom>
      <diagonal/>
    </border>
    <border>
      <left/>
      <right/>
      <top style="medium">
        <color theme="2"/>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54">
    <xf numFmtId="0" fontId="0" fillId="0" borderId="0"/>
    <xf numFmtId="43" fontId="1" fillId="0" borderId="0" applyFont="0" applyFill="0" applyBorder="0" applyAlignment="0" applyProtection="0"/>
    <xf numFmtId="9" fontId="12" fillId="0" borderId="0" applyFont="0" applyFill="0" applyBorder="0" applyAlignment="0" applyProtection="0"/>
    <xf numFmtId="0" fontId="2" fillId="0" borderId="0"/>
    <xf numFmtId="164" fontId="2" fillId="0" borderId="0" applyFont="0" applyFill="0" applyBorder="0" applyAlignment="0" applyProtection="0"/>
    <xf numFmtId="0" fontId="4" fillId="0" borderId="0" applyNumberFormat="0" applyFill="0" applyBorder="0" applyAlignment="0" applyProtection="0">
      <alignment vertical="top"/>
      <protection locked="0"/>
    </xf>
    <xf numFmtId="169" fontId="2" fillId="0" borderId="0" applyFont="0" applyFill="0" applyBorder="0" applyAlignment="0" applyProtection="0"/>
    <xf numFmtId="0" fontId="2" fillId="0" borderId="0">
      <alignment vertical="top"/>
    </xf>
    <xf numFmtId="0" fontId="13" fillId="0" borderId="0"/>
    <xf numFmtId="164" fontId="2" fillId="0" borderId="0" applyFont="0" applyFill="0" applyBorder="0" applyAlignment="0" applyProtection="0"/>
    <xf numFmtId="164" fontId="2" fillId="0" borderId="0" applyFont="0" applyFill="0" applyBorder="0" applyAlignment="0" applyProtection="0"/>
    <xf numFmtId="43" fontId="12" fillId="0" borderId="0" applyFont="0" applyFill="0" applyBorder="0" applyAlignment="0" applyProtection="0"/>
    <xf numFmtId="43" fontId="2" fillId="0" borderId="0" applyFont="0" applyFill="0" applyBorder="0" applyAlignment="0" applyProtection="0"/>
    <xf numFmtId="170" fontId="2" fillId="0" borderId="0" applyFont="0" applyFill="0" applyBorder="0" applyAlignment="0" applyProtection="0"/>
    <xf numFmtId="43" fontId="1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71" fontId="14" fillId="0" borderId="0" applyFont="0" applyFill="0" applyBorder="0" applyAlignment="0" applyProtection="0"/>
    <xf numFmtId="43" fontId="15" fillId="0" borderId="0" applyFont="0" applyFill="0" applyBorder="0" applyAlignment="0" applyProtection="0"/>
    <xf numFmtId="171" fontId="14"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72" fontId="2" fillId="0" borderId="0" applyFont="0" applyFill="0" applyBorder="0" applyAlignment="0" applyProtection="0"/>
    <xf numFmtId="173" fontId="2" fillId="0" borderId="0" applyFont="0" applyFill="0" applyBorder="0" applyAlignment="0" applyProtection="0"/>
    <xf numFmtId="0" fontId="14" fillId="0" borderId="0" applyNumberFormat="0" applyFont="0" applyFill="0" applyBorder="0" applyAlignment="0" applyProtection="0"/>
    <xf numFmtId="0" fontId="16"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2" fillId="0" borderId="0"/>
    <xf numFmtId="0" fontId="12" fillId="0" borderId="0"/>
    <xf numFmtId="0" fontId="2" fillId="0" borderId="0">
      <alignment vertical="top"/>
    </xf>
    <xf numFmtId="0" fontId="12" fillId="0" borderId="0"/>
    <xf numFmtId="0" fontId="2" fillId="0" borderId="0"/>
    <xf numFmtId="0" fontId="2" fillId="0" borderId="0"/>
    <xf numFmtId="0" fontId="2" fillId="0" borderId="0"/>
    <xf numFmtId="0" fontId="2" fillId="0" borderId="0"/>
    <xf numFmtId="0" fontId="14" fillId="0" borderId="0" applyNumberFormat="0" applyFont="0" applyBorder="0" applyProtection="0"/>
    <xf numFmtId="0" fontId="15" fillId="0" borderId="0"/>
    <xf numFmtId="0" fontId="14" fillId="0" borderId="0" applyNumberFormat="0" applyFont="0" applyBorder="0" applyProtection="0"/>
    <xf numFmtId="0" fontId="17" fillId="0" borderId="0"/>
    <xf numFmtId="0" fontId="14" fillId="0" borderId="0"/>
    <xf numFmtId="0" fontId="2" fillId="0" borderId="0"/>
    <xf numFmtId="0" fontId="2" fillId="0" borderId="0"/>
    <xf numFmtId="9" fontId="2" fillId="0" borderId="0" applyFont="0" applyFill="0" applyBorder="0" applyAlignment="0" applyProtection="0"/>
    <xf numFmtId="9" fontId="1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5" fillId="0" borderId="0" applyFont="0" applyFill="0" applyBorder="0" applyAlignment="0" applyProtection="0"/>
    <xf numFmtId="9" fontId="17" fillId="0" borderId="0" applyFont="0" applyFill="0" applyBorder="0" applyAlignment="0" applyProtection="0"/>
    <xf numFmtId="9" fontId="1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 fillId="0" borderId="0"/>
    <xf numFmtId="0" fontId="2" fillId="0" borderId="0"/>
    <xf numFmtId="0" fontId="18" fillId="0" borderId="19" applyNumberFormat="0" applyFill="0" applyProtection="0">
      <alignment horizontal="center"/>
    </xf>
    <xf numFmtId="166" fontId="2" fillId="0" borderId="0" applyFont="0" applyFill="0" applyBorder="0" applyProtection="0">
      <alignment horizontal="right"/>
    </xf>
    <xf numFmtId="166" fontId="2" fillId="0" borderId="0" applyFont="0" applyFill="0" applyBorder="0" applyProtection="0">
      <alignment horizontal="right"/>
    </xf>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174" fontId="2" fillId="0" borderId="0" applyFont="0" applyFill="0" applyBorder="0" applyProtection="0">
      <alignment horizontal="right"/>
    </xf>
    <xf numFmtId="174" fontId="2" fillId="0" borderId="0" applyFont="0" applyFill="0" applyBorder="0" applyProtection="0">
      <alignment horizontal="right"/>
    </xf>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6" borderId="0" applyNumberFormat="0" applyBorder="0" applyAlignment="0" applyProtection="0"/>
    <xf numFmtId="170" fontId="2" fillId="0" borderId="0" applyFont="0" applyFill="0" applyBorder="0" applyProtection="0">
      <alignment horizontal="right"/>
    </xf>
    <xf numFmtId="170" fontId="2" fillId="0" borderId="0" applyFont="0" applyFill="0" applyBorder="0" applyProtection="0">
      <alignment horizontal="right"/>
    </xf>
    <xf numFmtId="0" fontId="36" fillId="17"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36" fillId="18"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36" fillId="24" borderId="0" applyNumberFormat="0" applyBorder="0" applyAlignment="0" applyProtection="0"/>
    <xf numFmtId="0" fontId="36" fillId="18" borderId="0" applyNumberFormat="0" applyBorder="0" applyAlignment="0" applyProtection="0"/>
    <xf numFmtId="0" fontId="36" fillId="20" borderId="0" applyNumberFormat="0" applyBorder="0" applyAlignment="0" applyProtection="0"/>
    <xf numFmtId="0" fontId="36" fillId="25" borderId="0" applyNumberFormat="0" applyBorder="0" applyAlignment="0" applyProtection="0"/>
    <xf numFmtId="0" fontId="37" fillId="8" borderId="0" applyNumberFormat="0" applyBorder="0" applyAlignment="0" applyProtection="0"/>
    <xf numFmtId="184" fontId="2" fillId="0" borderId="0" applyBorder="0"/>
    <xf numFmtId="0" fontId="38" fillId="26" borderId="20" applyNumberFormat="0" applyAlignment="0" applyProtection="0"/>
    <xf numFmtId="0" fontId="39" fillId="27" borderId="21" applyNumberFormat="0" applyAlignment="0" applyProtection="0"/>
    <xf numFmtId="170" fontId="19" fillId="0" borderId="0" applyFont="0" applyFill="0" applyBorder="0" applyProtection="0">
      <alignment horizontal="right"/>
    </xf>
    <xf numFmtId="175" fontId="19" fillId="0" borderId="0" applyFont="0" applyFill="0" applyBorder="0" applyProtection="0">
      <alignment horizontal="left"/>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52" fillId="0" borderId="8" applyNumberFormat="0" applyBorder="0" applyAlignment="0" applyProtection="0">
      <alignment horizontal="right" vertical="center"/>
    </xf>
    <xf numFmtId="0" fontId="40" fillId="0" borderId="0" applyNumberFormat="0" applyFill="0" applyBorder="0" applyAlignment="0" applyProtection="0"/>
    <xf numFmtId="0" fontId="53" fillId="0" borderId="0">
      <alignment horizontal="right"/>
      <protection locked="0"/>
    </xf>
    <xf numFmtId="0" fontId="20" fillId="0" borderId="0">
      <alignment horizontal="left"/>
    </xf>
    <xf numFmtId="0" fontId="21" fillId="0" borderId="0">
      <alignment horizontal="left"/>
    </xf>
    <xf numFmtId="0" fontId="2" fillId="0" borderId="0" applyFont="0" applyFill="0" applyBorder="0" applyProtection="0">
      <alignment horizontal="right"/>
    </xf>
    <xf numFmtId="0" fontId="2" fillId="0" borderId="0" applyFont="0" applyFill="0" applyBorder="0" applyProtection="0">
      <alignment horizontal="right"/>
    </xf>
    <xf numFmtId="0" fontId="41" fillId="9" borderId="0" applyNumberFormat="0" applyBorder="0" applyAlignment="0" applyProtection="0"/>
    <xf numFmtId="38" fontId="35" fillId="28" borderId="0" applyNumberFormat="0" applyBorder="0" applyAlignment="0" applyProtection="0"/>
    <xf numFmtId="0" fontId="22" fillId="29" borderId="22" applyProtection="0">
      <alignment horizontal="right"/>
    </xf>
    <xf numFmtId="0" fontId="23" fillId="29" borderId="0" applyProtection="0">
      <alignment horizontal="left"/>
    </xf>
    <xf numFmtId="0" fontId="42" fillId="0" borderId="23" applyNumberFormat="0" applyFill="0" applyAlignment="0" applyProtection="0"/>
    <xf numFmtId="0" fontId="54" fillId="0" borderId="0">
      <alignment vertical="top" wrapText="1"/>
    </xf>
    <xf numFmtId="0" fontId="54" fillId="0" borderId="0">
      <alignment vertical="top" wrapText="1"/>
    </xf>
    <xf numFmtId="0" fontId="54" fillId="0" borderId="0">
      <alignment vertical="top" wrapText="1"/>
    </xf>
    <xf numFmtId="0" fontId="54" fillId="0" borderId="0">
      <alignment vertical="top" wrapText="1"/>
    </xf>
    <xf numFmtId="0" fontId="43" fillId="0" borderId="24" applyNumberFormat="0" applyFill="0" applyAlignment="0" applyProtection="0"/>
    <xf numFmtId="176" fontId="55" fillId="0" borderId="0" applyNumberFormat="0" applyFill="0" applyAlignment="0" applyProtection="0"/>
    <xf numFmtId="0" fontId="44" fillId="0" borderId="25" applyNumberFormat="0" applyFill="0" applyAlignment="0" applyProtection="0"/>
    <xf numFmtId="176" fontId="56" fillId="0" borderId="0" applyNumberFormat="0" applyFill="0" applyAlignment="0" applyProtection="0"/>
    <xf numFmtId="0" fontId="44" fillId="0" borderId="0" applyNumberFormat="0" applyFill="0" applyBorder="0" applyAlignment="0" applyProtection="0"/>
    <xf numFmtId="176" fontId="3" fillId="0" borderId="0" applyNumberFormat="0" applyFill="0" applyAlignment="0" applyProtection="0"/>
    <xf numFmtId="176" fontId="24" fillId="0" borderId="0" applyNumberFormat="0" applyFill="0" applyAlignment="0" applyProtection="0"/>
    <xf numFmtId="176" fontId="25" fillId="0" borderId="0" applyNumberFormat="0" applyFill="0" applyAlignment="0" applyProtection="0"/>
    <xf numFmtId="176" fontId="25" fillId="0" borderId="0" applyNumberFormat="0" applyFont="0" applyFill="0" applyBorder="0" applyAlignment="0" applyProtection="0"/>
    <xf numFmtId="176" fontId="25" fillId="0" borderId="0" applyNumberFormat="0" applyFont="0" applyFill="0" applyBorder="0" applyAlignment="0" applyProtection="0"/>
    <xf numFmtId="0" fontId="75"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26" fillId="0" borderId="0" applyFill="0" applyBorder="0" applyProtection="0">
      <alignment horizontal="left"/>
    </xf>
    <xf numFmtId="10" fontId="35" fillId="30" borderId="18" applyNumberFormat="0" applyBorder="0" applyAlignment="0" applyProtection="0"/>
    <xf numFmtId="0" fontId="45" fillId="12" borderId="20" applyNumberFormat="0" applyAlignment="0" applyProtection="0"/>
    <xf numFmtId="0" fontId="45" fillId="12" borderId="20" applyNumberFormat="0" applyAlignment="0" applyProtection="0"/>
    <xf numFmtId="0" fontId="45" fillId="12" borderId="20" applyNumberFormat="0" applyAlignment="0" applyProtection="0"/>
    <xf numFmtId="0" fontId="45" fillId="12" borderId="20" applyNumberFormat="0" applyAlignment="0" applyProtection="0"/>
    <xf numFmtId="0" fontId="45" fillId="12" borderId="20" applyNumberFormat="0" applyAlignment="0" applyProtection="0"/>
    <xf numFmtId="0" fontId="45" fillId="12" borderId="20" applyNumberFormat="0" applyAlignment="0" applyProtection="0"/>
    <xf numFmtId="0" fontId="45" fillId="12" borderId="20" applyNumberFormat="0" applyAlignment="0" applyProtection="0"/>
    <xf numFmtId="0" fontId="45" fillId="12" borderId="20" applyNumberFormat="0" applyAlignment="0" applyProtection="0"/>
    <xf numFmtId="0" fontId="45" fillId="12" borderId="20" applyNumberFormat="0" applyAlignment="0" applyProtection="0"/>
    <xf numFmtId="0" fontId="45" fillId="12" borderId="20" applyNumberFormat="0" applyAlignment="0" applyProtection="0"/>
    <xf numFmtId="0" fontId="45" fillId="12" borderId="20" applyNumberFormat="0" applyAlignment="0" applyProtection="0"/>
    <xf numFmtId="0" fontId="45" fillId="12" borderId="20" applyNumberFormat="0" applyAlignment="0" applyProtection="0"/>
    <xf numFmtId="0" fontId="45" fillId="12" borderId="20" applyNumberFormat="0" applyAlignment="0" applyProtection="0"/>
    <xf numFmtId="0" fontId="45" fillId="12" borderId="20" applyNumberFormat="0" applyAlignment="0" applyProtection="0"/>
    <xf numFmtId="0" fontId="45" fillId="12" borderId="20" applyNumberFormat="0" applyAlignment="0" applyProtection="0"/>
    <xf numFmtId="0" fontId="45" fillId="12" borderId="20" applyNumberFormat="0" applyAlignment="0" applyProtection="0"/>
    <xf numFmtId="0" fontId="45" fillId="12" borderId="20" applyNumberFormat="0" applyAlignment="0" applyProtection="0"/>
    <xf numFmtId="0" fontId="45" fillId="12" borderId="20" applyNumberFormat="0" applyAlignment="0" applyProtection="0"/>
    <xf numFmtId="0" fontId="22" fillId="0" borderId="26" applyProtection="0">
      <alignment horizontal="right"/>
    </xf>
    <xf numFmtId="0" fontId="22" fillId="0" borderId="22" applyProtection="0">
      <alignment horizontal="right"/>
    </xf>
    <xf numFmtId="0" fontId="22" fillId="0" borderId="27" applyProtection="0">
      <alignment horizontal="center"/>
      <protection locked="0"/>
    </xf>
    <xf numFmtId="0" fontId="46" fillId="0" borderId="28" applyNumberFormat="0" applyFill="0" applyAlignment="0" applyProtection="0"/>
    <xf numFmtId="0" fontId="2" fillId="0" borderId="0"/>
    <xf numFmtId="0" fontId="2" fillId="0" borderId="0"/>
    <xf numFmtId="0" fontId="2" fillId="0" borderId="0"/>
    <xf numFmtId="1" fontId="2" fillId="0" borderId="0" applyFont="0" applyFill="0" applyBorder="0" applyProtection="0">
      <alignment horizontal="right"/>
    </xf>
    <xf numFmtId="1" fontId="2" fillId="0" borderId="0" applyFont="0" applyFill="0" applyBorder="0" applyProtection="0">
      <alignment horizontal="right"/>
    </xf>
    <xf numFmtId="0" fontId="47" fillId="19" borderId="0" applyNumberFormat="0" applyBorder="0" applyAlignment="0" applyProtection="0"/>
    <xf numFmtId="0" fontId="58" fillId="0" borderId="0"/>
    <xf numFmtId="0" fontId="58" fillId="0" borderId="0"/>
    <xf numFmtId="0" fontId="58" fillId="0" borderId="0"/>
    <xf numFmtId="0" fontId="58" fillId="0" borderId="0"/>
    <xf numFmtId="0" fontId="58"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12" fillId="0" borderId="0"/>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27" fillId="0" borderId="0"/>
    <xf numFmtId="0" fontId="1" fillId="0" borderId="0"/>
    <xf numFmtId="0" fontId="12"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31" borderId="29" applyNumberFormat="0" applyFont="0" applyAlignment="0" applyProtection="0"/>
    <xf numFmtId="0" fontId="48" fillId="26" borderId="30" applyNumberFormat="0" applyAlignment="0" applyProtection="0"/>
    <xf numFmtId="40" fontId="59" fillId="4" borderId="0">
      <alignment horizontal="right"/>
    </xf>
    <xf numFmtId="0" fontId="60" fillId="4" borderId="0">
      <alignment horizontal="right"/>
    </xf>
    <xf numFmtId="0" fontId="61" fillId="4" borderId="6"/>
    <xf numFmtId="0" fontId="61" fillId="0" borderId="0" applyBorder="0">
      <alignment horizontal="centerContinuous"/>
    </xf>
    <xf numFmtId="0" fontId="62" fillId="0" borderId="0" applyBorder="0">
      <alignment horizontal="centerContinuous"/>
    </xf>
    <xf numFmtId="177" fontId="2" fillId="0" borderId="0" applyFont="0" applyFill="0" applyBorder="0" applyProtection="0">
      <alignment horizontal="right"/>
    </xf>
    <xf numFmtId="177" fontId="2" fillId="0" borderId="0" applyFont="0" applyFill="0" applyBorder="0" applyProtection="0">
      <alignment horizontal="right"/>
    </xf>
    <xf numFmtId="10"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0" fontId="2" fillId="0" borderId="0"/>
    <xf numFmtId="2" fontId="63" fillId="32" borderId="31" applyAlignment="0" applyProtection="0">
      <protection locked="0"/>
    </xf>
    <xf numFmtId="0" fontId="64" fillId="30" borderId="31" applyNumberFormat="0" applyAlignment="0" applyProtection="0"/>
    <xf numFmtId="0" fontId="65" fillId="33" borderId="18" applyNumberFormat="0" applyAlignment="0" applyProtection="0">
      <alignment horizontal="center" vertical="center"/>
    </xf>
    <xf numFmtId="4" fontId="27" fillId="34" borderId="30" applyNumberFormat="0" applyProtection="0">
      <alignment vertical="center"/>
    </xf>
    <xf numFmtId="4" fontId="66" fillId="34" borderId="30" applyNumberFormat="0" applyProtection="0">
      <alignment vertical="center"/>
    </xf>
    <xf numFmtId="4" fontId="27" fillId="34" borderId="30" applyNumberFormat="0" applyProtection="0">
      <alignment horizontal="left" vertical="center" indent="1"/>
    </xf>
    <xf numFmtId="4" fontId="27" fillId="34" borderId="30" applyNumberFormat="0" applyProtection="0">
      <alignment horizontal="left" vertical="center" indent="1"/>
    </xf>
    <xf numFmtId="0" fontId="2" fillId="35" borderId="30" applyNumberFormat="0" applyProtection="0">
      <alignment horizontal="left" vertical="center" indent="1"/>
    </xf>
    <xf numFmtId="4" fontId="27" fillId="36" borderId="30" applyNumberFormat="0" applyProtection="0">
      <alignment horizontal="right" vertical="center"/>
    </xf>
    <xf numFmtId="4" fontId="27" fillId="37" borderId="30" applyNumberFormat="0" applyProtection="0">
      <alignment horizontal="right" vertical="center"/>
    </xf>
    <xf numFmtId="4" fontId="27" fillId="38" borderId="30" applyNumberFormat="0" applyProtection="0">
      <alignment horizontal="right" vertical="center"/>
    </xf>
    <xf numFmtId="4" fontId="27" fillId="39" borderId="30" applyNumberFormat="0" applyProtection="0">
      <alignment horizontal="right" vertical="center"/>
    </xf>
    <xf numFmtId="4" fontId="27" fillId="40" borderId="30" applyNumberFormat="0" applyProtection="0">
      <alignment horizontal="right" vertical="center"/>
    </xf>
    <xf numFmtId="4" fontId="27" fillId="41" borderId="30" applyNumberFormat="0" applyProtection="0">
      <alignment horizontal="right" vertical="center"/>
    </xf>
    <xf numFmtId="4" fontId="27" fillId="42" borderId="30" applyNumberFormat="0" applyProtection="0">
      <alignment horizontal="right" vertical="center"/>
    </xf>
    <xf numFmtId="4" fontId="27" fillId="43" borderId="30" applyNumberFormat="0" applyProtection="0">
      <alignment horizontal="right" vertical="center"/>
    </xf>
    <xf numFmtId="4" fontId="27" fillId="44" borderId="30" applyNumberFormat="0" applyProtection="0">
      <alignment horizontal="right" vertical="center"/>
    </xf>
    <xf numFmtId="4" fontId="67" fillId="45" borderId="30" applyNumberFormat="0" applyProtection="0">
      <alignment horizontal="left" vertical="center" indent="1"/>
    </xf>
    <xf numFmtId="4" fontId="27" fillId="46" borderId="32" applyNumberFormat="0" applyProtection="0">
      <alignment horizontal="left" vertical="center" indent="1"/>
    </xf>
    <xf numFmtId="4" fontId="68" fillId="47" borderId="0" applyNumberFormat="0" applyProtection="0">
      <alignment horizontal="left" vertical="center" indent="1"/>
    </xf>
    <xf numFmtId="0" fontId="2" fillId="35" borderId="30" applyNumberFormat="0" applyProtection="0">
      <alignment horizontal="left" vertical="center" indent="1"/>
    </xf>
    <xf numFmtId="4" fontId="27" fillId="46" borderId="30" applyNumberFormat="0" applyProtection="0">
      <alignment horizontal="left" vertical="center" indent="1"/>
    </xf>
    <xf numFmtId="4" fontId="27" fillId="48" borderId="30" applyNumberFormat="0" applyProtection="0">
      <alignment horizontal="left" vertical="center" indent="1"/>
    </xf>
    <xf numFmtId="0" fontId="2" fillId="48" borderId="30" applyNumberFormat="0" applyProtection="0">
      <alignment horizontal="left" vertical="center" indent="1"/>
    </xf>
    <xf numFmtId="0" fontId="2" fillId="48" borderId="30" applyNumberFormat="0" applyProtection="0">
      <alignment horizontal="left" vertical="center" indent="1"/>
    </xf>
    <xf numFmtId="0" fontId="2" fillId="33" borderId="30" applyNumberFormat="0" applyProtection="0">
      <alignment horizontal="left" vertical="center" indent="1"/>
    </xf>
    <xf numFmtId="0" fontId="2" fillId="33" borderId="30" applyNumberFormat="0" applyProtection="0">
      <alignment horizontal="left" vertical="center" indent="1"/>
    </xf>
    <xf numFmtId="0" fontId="2" fillId="28" borderId="30" applyNumberFormat="0" applyProtection="0">
      <alignment horizontal="left" vertical="center" indent="1"/>
    </xf>
    <xf numFmtId="0" fontId="2" fillId="28" borderId="30" applyNumberFormat="0" applyProtection="0">
      <alignment horizontal="left" vertical="center" indent="1"/>
    </xf>
    <xf numFmtId="0" fontId="2" fillId="35" borderId="30" applyNumberFormat="0" applyProtection="0">
      <alignment horizontal="left" vertical="center" indent="1"/>
    </xf>
    <xf numFmtId="0" fontId="2" fillId="35" borderId="30" applyNumberFormat="0" applyProtection="0">
      <alignment horizontal="left" vertical="center" indent="1"/>
    </xf>
    <xf numFmtId="4" fontId="27" fillId="30" borderId="30" applyNumberFormat="0" applyProtection="0">
      <alignment vertical="center"/>
    </xf>
    <xf numFmtId="4" fontId="66" fillId="30" borderId="30" applyNumberFormat="0" applyProtection="0">
      <alignment vertical="center"/>
    </xf>
    <xf numFmtId="4" fontId="27" fillId="30" borderId="30" applyNumberFormat="0" applyProtection="0">
      <alignment horizontal="left" vertical="center" indent="1"/>
    </xf>
    <xf numFmtId="4" fontId="27" fillId="30" borderId="30" applyNumberFormat="0" applyProtection="0">
      <alignment horizontal="left" vertical="center" indent="1"/>
    </xf>
    <xf numFmtId="4" fontId="27" fillId="46" borderId="30" applyNumberFormat="0" applyProtection="0">
      <alignment horizontal="right" vertical="center"/>
    </xf>
    <xf numFmtId="4" fontId="66" fillId="46" borderId="30" applyNumberFormat="0" applyProtection="0">
      <alignment horizontal="right" vertical="center"/>
    </xf>
    <xf numFmtId="0" fontId="2" fillId="35" borderId="30" applyNumberFormat="0" applyProtection="0">
      <alignment horizontal="left" vertical="center" indent="1"/>
    </xf>
    <xf numFmtId="0" fontId="2" fillId="35" borderId="30" applyNumberFormat="0" applyProtection="0">
      <alignment horizontal="left" vertical="center" indent="1"/>
    </xf>
    <xf numFmtId="0" fontId="69" fillId="0" borderId="0"/>
    <xf numFmtId="4" fontId="70" fillId="46" borderId="30" applyNumberFormat="0" applyProtection="0">
      <alignment horizontal="right" vertical="center"/>
    </xf>
    <xf numFmtId="0" fontId="2" fillId="0" borderId="0"/>
    <xf numFmtId="0" fontId="28" fillId="4" borderId="7">
      <alignment horizontal="center"/>
    </xf>
    <xf numFmtId="3" fontId="29" fillId="4" borderId="0"/>
    <xf numFmtId="3" fontId="28" fillId="4" borderId="0"/>
    <xf numFmtId="0" fontId="29" fillId="4" borderId="0"/>
    <xf numFmtId="0" fontId="28" fillId="4" borderId="0"/>
    <xf numFmtId="0" fontId="29" fillId="4" borderId="0">
      <alignment horizontal="center"/>
    </xf>
    <xf numFmtId="0" fontId="30" fillId="0" borderId="0">
      <alignment wrapText="1"/>
    </xf>
    <xf numFmtId="0" fontId="30" fillId="0" borderId="0">
      <alignment wrapText="1"/>
    </xf>
    <xf numFmtId="0" fontId="30" fillId="0" borderId="0">
      <alignment wrapText="1"/>
    </xf>
    <xf numFmtId="0" fontId="30" fillId="0" borderId="0">
      <alignment wrapText="1"/>
    </xf>
    <xf numFmtId="0" fontId="31" fillId="49" borderId="0">
      <alignment horizontal="right" vertical="top" wrapText="1"/>
    </xf>
    <xf numFmtId="0" fontId="31" fillId="49" borderId="0">
      <alignment horizontal="right" vertical="top" wrapText="1"/>
    </xf>
    <xf numFmtId="0" fontId="31" fillId="49" borderId="0">
      <alignment horizontal="right" vertical="top" wrapText="1"/>
    </xf>
    <xf numFmtId="0" fontId="31" fillId="49" borderId="0">
      <alignment horizontal="right" vertical="top" wrapText="1"/>
    </xf>
    <xf numFmtId="0" fontId="32" fillId="0" borderId="0"/>
    <xf numFmtId="0" fontId="32" fillId="0" borderId="0"/>
    <xf numFmtId="0" fontId="32" fillId="0" borderId="0"/>
    <xf numFmtId="0" fontId="32" fillId="0" borderId="0"/>
    <xf numFmtId="0" fontId="33" fillId="0" borderId="0"/>
    <xf numFmtId="0" fontId="33" fillId="0" borderId="0"/>
    <xf numFmtId="0" fontId="33" fillId="0" borderId="0"/>
    <xf numFmtId="0" fontId="34" fillId="0" borderId="0"/>
    <xf numFmtId="0" fontId="34" fillId="0" borderId="0"/>
    <xf numFmtId="0" fontId="34" fillId="0" borderId="0"/>
    <xf numFmtId="178" fontId="35" fillId="0" borderId="0">
      <alignment wrapText="1"/>
      <protection locked="0"/>
    </xf>
    <xf numFmtId="178" fontId="35" fillId="0" borderId="0">
      <alignment wrapText="1"/>
      <protection locked="0"/>
    </xf>
    <xf numFmtId="178" fontId="31" fillId="50" borderId="0">
      <alignment wrapText="1"/>
      <protection locked="0"/>
    </xf>
    <xf numFmtId="178" fontId="31" fillId="50" borderId="0">
      <alignment wrapText="1"/>
      <protection locked="0"/>
    </xf>
    <xf numFmtId="178" fontId="31" fillId="50" borderId="0">
      <alignment wrapText="1"/>
      <protection locked="0"/>
    </xf>
    <xf numFmtId="178" fontId="31" fillId="50" borderId="0">
      <alignment wrapText="1"/>
      <protection locked="0"/>
    </xf>
    <xf numFmtId="178" fontId="35" fillId="0" borderId="0">
      <alignment wrapText="1"/>
      <protection locked="0"/>
    </xf>
    <xf numFmtId="179" fontId="35" fillId="0" borderId="0">
      <alignment wrapText="1"/>
      <protection locked="0"/>
    </xf>
    <xf numFmtId="179" fontId="35" fillId="0" borderId="0">
      <alignment wrapText="1"/>
      <protection locked="0"/>
    </xf>
    <xf numFmtId="179" fontId="35" fillId="0" borderId="0">
      <alignment wrapText="1"/>
      <protection locked="0"/>
    </xf>
    <xf numFmtId="179" fontId="31" fillId="50" borderId="0">
      <alignment wrapText="1"/>
      <protection locked="0"/>
    </xf>
    <xf numFmtId="179" fontId="31" fillId="50" borderId="0">
      <alignment wrapText="1"/>
      <protection locked="0"/>
    </xf>
    <xf numFmtId="179" fontId="31" fillId="50" borderId="0">
      <alignment wrapText="1"/>
      <protection locked="0"/>
    </xf>
    <xf numFmtId="179" fontId="31" fillId="50" borderId="0">
      <alignment wrapText="1"/>
      <protection locked="0"/>
    </xf>
    <xf numFmtId="179" fontId="31" fillId="50" borderId="0">
      <alignment wrapText="1"/>
      <protection locked="0"/>
    </xf>
    <xf numFmtId="179" fontId="35" fillId="0" borderId="0">
      <alignment wrapText="1"/>
      <protection locked="0"/>
    </xf>
    <xf numFmtId="180" fontId="35" fillId="0" borderId="0">
      <alignment wrapText="1"/>
      <protection locked="0"/>
    </xf>
    <xf numFmtId="180" fontId="35" fillId="0" borderId="0">
      <alignment wrapText="1"/>
      <protection locked="0"/>
    </xf>
    <xf numFmtId="180" fontId="31" fillId="50" borderId="0">
      <alignment wrapText="1"/>
      <protection locked="0"/>
    </xf>
    <xf numFmtId="180" fontId="31" fillId="50" borderId="0">
      <alignment wrapText="1"/>
      <protection locked="0"/>
    </xf>
    <xf numFmtId="180" fontId="31" fillId="50" borderId="0">
      <alignment wrapText="1"/>
      <protection locked="0"/>
    </xf>
    <xf numFmtId="180" fontId="31" fillId="50" borderId="0">
      <alignment wrapText="1"/>
      <protection locked="0"/>
    </xf>
    <xf numFmtId="180" fontId="35" fillId="0" borderId="0">
      <alignment wrapText="1"/>
      <protection locked="0"/>
    </xf>
    <xf numFmtId="181" fontId="31" fillId="49" borderId="33">
      <alignment wrapText="1"/>
    </xf>
    <xf numFmtId="181" fontId="31" fillId="49" borderId="33">
      <alignment wrapText="1"/>
    </xf>
    <xf numFmtId="181" fontId="31" fillId="49" borderId="33">
      <alignment wrapText="1"/>
    </xf>
    <xf numFmtId="182" fontId="31" fillId="49" borderId="33">
      <alignment wrapText="1"/>
    </xf>
    <xf numFmtId="182" fontId="31" fillId="49" borderId="33">
      <alignment wrapText="1"/>
    </xf>
    <xf numFmtId="182" fontId="31" fillId="49" borderId="33">
      <alignment wrapText="1"/>
    </xf>
    <xf numFmtId="182" fontId="31" fillId="49" borderId="33">
      <alignment wrapText="1"/>
    </xf>
    <xf numFmtId="183" fontId="31" fillId="49" borderId="33">
      <alignment wrapText="1"/>
    </xf>
    <xf numFmtId="183" fontId="31" fillId="49" borderId="33">
      <alignment wrapText="1"/>
    </xf>
    <xf numFmtId="183" fontId="31" fillId="49" borderId="33">
      <alignment wrapText="1"/>
    </xf>
    <xf numFmtId="0" fontId="32" fillId="0" borderId="34">
      <alignment horizontal="right"/>
    </xf>
    <xf numFmtId="0" fontId="32" fillId="0" borderId="34">
      <alignment horizontal="right"/>
    </xf>
    <xf numFmtId="0" fontId="32" fillId="0" borderId="34">
      <alignment horizontal="right"/>
    </xf>
    <xf numFmtId="0" fontId="32" fillId="0" borderId="34">
      <alignment horizontal="right"/>
    </xf>
    <xf numFmtId="40" fontId="71" fillId="0" borderId="0"/>
    <xf numFmtId="0" fontId="49" fillId="0" borderId="0" applyNumberFormat="0" applyFill="0" applyBorder="0" applyAlignment="0" applyProtection="0"/>
    <xf numFmtId="0" fontId="72" fillId="0" borderId="0" applyNumberFormat="0" applyFill="0" applyBorder="0" applyProtection="0">
      <alignment horizontal="left" vertical="center" indent="10"/>
    </xf>
    <xf numFmtId="0" fontId="72" fillId="0" borderId="0" applyNumberFormat="0" applyFill="0" applyBorder="0" applyProtection="0">
      <alignment horizontal="left" vertical="center" indent="10"/>
    </xf>
    <xf numFmtId="0" fontId="50" fillId="0" borderId="35" applyNumberFormat="0" applyFill="0" applyAlignment="0" applyProtection="0"/>
    <xf numFmtId="0" fontId="51" fillId="0" borderId="0" applyNumberFormat="0" applyFill="0" applyBorder="0" applyAlignment="0" applyProtection="0"/>
    <xf numFmtId="0" fontId="35"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9" fontId="1" fillId="0" borderId="0" applyFont="0" applyFill="0" applyBorder="0" applyAlignment="0" applyProtection="0"/>
    <xf numFmtId="9" fontId="1" fillId="0" borderId="0" applyFont="0" applyFill="0" applyBorder="0" applyAlignment="0" applyProtection="0"/>
    <xf numFmtId="0" fontId="81" fillId="0" borderId="48" applyNumberFormat="0" applyFill="0" applyAlignment="0" applyProtection="0"/>
    <xf numFmtId="0" fontId="82" fillId="0" borderId="49" applyNumberFormat="0" applyFill="0" applyAlignment="0" applyProtection="0"/>
    <xf numFmtId="0" fontId="83" fillId="0" borderId="50" applyNumberFormat="0" applyFill="0" applyAlignment="0" applyProtection="0"/>
    <xf numFmtId="0" fontId="83" fillId="0" borderId="0" applyNumberFormat="0" applyFill="0" applyBorder="0" applyAlignment="0" applyProtection="0"/>
    <xf numFmtId="0" fontId="84" fillId="52" borderId="0" applyNumberFormat="0" applyBorder="0" applyAlignment="0" applyProtection="0"/>
    <xf numFmtId="0" fontId="85" fillId="53" borderId="0" applyNumberFormat="0" applyBorder="0" applyAlignment="0" applyProtection="0"/>
    <xf numFmtId="0" fontId="86" fillId="54" borderId="0" applyNumberFormat="0" applyBorder="0" applyAlignment="0" applyProtection="0"/>
    <xf numFmtId="0" fontId="87" fillId="55" borderId="51" applyNumberFormat="0" applyAlignment="0" applyProtection="0"/>
    <xf numFmtId="0" fontId="88" fillId="56" borderId="52" applyNumberFormat="0" applyAlignment="0" applyProtection="0"/>
    <xf numFmtId="0" fontId="89" fillId="56" borderId="51" applyNumberFormat="0" applyAlignment="0" applyProtection="0"/>
    <xf numFmtId="0" fontId="90" fillId="0" borderId="53" applyNumberFormat="0" applyFill="0" applyAlignment="0" applyProtection="0"/>
    <xf numFmtId="0" fontId="91" fillId="57" borderId="54" applyNumberFormat="0" applyAlignment="0" applyProtection="0"/>
    <xf numFmtId="0" fontId="92" fillId="0" borderId="0" applyNumberFormat="0" applyFill="0" applyBorder="0" applyAlignment="0" applyProtection="0"/>
    <xf numFmtId="0" fontId="1" fillId="58" borderId="55" applyNumberFormat="0" applyFont="0" applyAlignment="0" applyProtection="0"/>
    <xf numFmtId="0" fontId="93" fillId="0" borderId="0" applyNumberFormat="0" applyFill="0" applyBorder="0" applyAlignment="0" applyProtection="0"/>
    <xf numFmtId="0" fontId="94" fillId="0" borderId="56" applyNumberFormat="0" applyFill="0" applyAlignment="0" applyProtection="0"/>
    <xf numFmtId="0" fontId="95"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95" fillId="62" borderId="0" applyNumberFormat="0" applyBorder="0" applyAlignment="0" applyProtection="0"/>
    <xf numFmtId="0" fontId="95"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95" fillId="66" borderId="0" applyNumberFormat="0" applyBorder="0" applyAlignment="0" applyProtection="0"/>
    <xf numFmtId="0" fontId="95" fillId="67" borderId="0" applyNumberFormat="0" applyBorder="0" applyAlignment="0" applyProtection="0"/>
    <xf numFmtId="0" fontId="1" fillId="68" borderId="0" applyNumberFormat="0" applyBorder="0" applyAlignment="0" applyProtection="0"/>
    <xf numFmtId="0" fontId="1" fillId="69" borderId="0" applyNumberFormat="0" applyBorder="0" applyAlignment="0" applyProtection="0"/>
    <xf numFmtId="0" fontId="95" fillId="70" borderId="0" applyNumberFormat="0" applyBorder="0" applyAlignment="0" applyProtection="0"/>
    <xf numFmtId="0" fontId="95" fillId="71" borderId="0" applyNumberFormat="0" applyBorder="0" applyAlignment="0" applyProtection="0"/>
    <xf numFmtId="0" fontId="1" fillId="72" borderId="0" applyNumberFormat="0" applyBorder="0" applyAlignment="0" applyProtection="0"/>
    <xf numFmtId="0" fontId="1" fillId="73" borderId="0" applyNumberFormat="0" applyBorder="0" applyAlignment="0" applyProtection="0"/>
    <xf numFmtId="0" fontId="95" fillId="74" borderId="0" applyNumberFormat="0" applyBorder="0" applyAlignment="0" applyProtection="0"/>
    <xf numFmtId="0" fontId="95" fillId="75" borderId="0" applyNumberFormat="0" applyBorder="0" applyAlignment="0" applyProtection="0"/>
    <xf numFmtId="0" fontId="1" fillId="76" borderId="0" applyNumberFormat="0" applyBorder="0" applyAlignment="0" applyProtection="0"/>
    <xf numFmtId="0" fontId="1" fillId="77" borderId="0" applyNumberFormat="0" applyBorder="0" applyAlignment="0" applyProtection="0"/>
    <xf numFmtId="0" fontId="95" fillId="78" borderId="0" applyNumberFormat="0" applyBorder="0" applyAlignment="0" applyProtection="0"/>
    <xf numFmtId="0" fontId="95" fillId="79" borderId="0" applyNumberFormat="0" applyBorder="0" applyAlignment="0" applyProtection="0"/>
    <xf numFmtId="0" fontId="1" fillId="80" borderId="0" applyNumberFormat="0" applyBorder="0" applyAlignment="0" applyProtection="0"/>
    <xf numFmtId="0" fontId="1" fillId="81" borderId="0" applyNumberFormat="0" applyBorder="0" applyAlignment="0" applyProtection="0"/>
    <xf numFmtId="0" fontId="95" fillId="82" borderId="0" applyNumberFormat="0" applyBorder="0" applyAlignment="0" applyProtection="0"/>
    <xf numFmtId="0" fontId="1" fillId="60" borderId="0" applyNumberFormat="0" applyBorder="0" applyAlignment="0" applyProtection="0"/>
    <xf numFmtId="0" fontId="1" fillId="64" borderId="0" applyNumberFormat="0" applyBorder="0" applyAlignment="0" applyProtection="0"/>
    <xf numFmtId="0" fontId="1" fillId="68" borderId="0" applyNumberFormat="0" applyBorder="0" applyAlignment="0" applyProtection="0"/>
    <xf numFmtId="0" fontId="1" fillId="72" borderId="0" applyNumberFormat="0" applyBorder="0" applyAlignment="0" applyProtection="0"/>
    <xf numFmtId="0" fontId="1" fillId="76" borderId="0" applyNumberFormat="0" applyBorder="0" applyAlignment="0" applyProtection="0"/>
    <xf numFmtId="0" fontId="1" fillId="80" borderId="0" applyNumberFormat="0" applyBorder="0" applyAlignment="0" applyProtection="0"/>
    <xf numFmtId="0" fontId="1" fillId="61" borderId="0" applyNumberFormat="0" applyBorder="0" applyAlignment="0" applyProtection="0"/>
    <xf numFmtId="0" fontId="1" fillId="65" borderId="0" applyNumberFormat="0" applyBorder="0" applyAlignment="0" applyProtection="0"/>
    <xf numFmtId="0" fontId="1" fillId="69" borderId="0" applyNumberFormat="0" applyBorder="0" applyAlignment="0" applyProtection="0"/>
    <xf numFmtId="0" fontId="1" fillId="73" borderId="0" applyNumberFormat="0" applyBorder="0" applyAlignment="0" applyProtection="0"/>
    <xf numFmtId="0" fontId="1" fillId="77" borderId="0" applyNumberFormat="0" applyBorder="0" applyAlignment="0" applyProtection="0"/>
    <xf numFmtId="0" fontId="1" fillId="81" borderId="0" applyNumberFormat="0" applyBorder="0" applyAlignment="0" applyProtection="0"/>
    <xf numFmtId="0" fontId="95" fillId="62" borderId="0" applyNumberFormat="0" applyBorder="0" applyAlignment="0" applyProtection="0"/>
    <xf numFmtId="0" fontId="95" fillId="62" borderId="0" applyNumberFormat="0" applyBorder="0" applyAlignment="0" applyProtection="0"/>
    <xf numFmtId="0" fontId="1" fillId="62" borderId="0" applyNumberFormat="0" applyBorder="0" applyAlignment="0" applyProtection="0"/>
    <xf numFmtId="0" fontId="95" fillId="66" borderId="0" applyNumberFormat="0" applyBorder="0" applyAlignment="0" applyProtection="0"/>
    <xf numFmtId="0" fontId="95" fillId="66" borderId="0" applyNumberFormat="0" applyBorder="0" applyAlignment="0" applyProtection="0"/>
    <xf numFmtId="0" fontId="1" fillId="66" borderId="0" applyNumberFormat="0" applyBorder="0" applyAlignment="0" applyProtection="0"/>
    <xf numFmtId="0" fontId="95" fillId="70" borderId="0" applyNumberFormat="0" applyBorder="0" applyAlignment="0" applyProtection="0"/>
    <xf numFmtId="0" fontId="95" fillId="70" borderId="0" applyNumberFormat="0" applyBorder="0" applyAlignment="0" applyProtection="0"/>
    <xf numFmtId="0" fontId="1" fillId="70" borderId="0" applyNumberFormat="0" applyBorder="0" applyAlignment="0" applyProtection="0"/>
    <xf numFmtId="0" fontId="95" fillId="74" borderId="0" applyNumberFormat="0" applyBorder="0" applyAlignment="0" applyProtection="0"/>
    <xf numFmtId="0" fontId="95" fillId="74" borderId="0" applyNumberFormat="0" applyBorder="0" applyAlignment="0" applyProtection="0"/>
    <xf numFmtId="0" fontId="1" fillId="74" borderId="0" applyNumberFormat="0" applyBorder="0" applyAlignment="0" applyProtection="0"/>
    <xf numFmtId="0" fontId="95" fillId="78" borderId="0" applyNumberFormat="0" applyBorder="0" applyAlignment="0" applyProtection="0"/>
    <xf numFmtId="0" fontId="95" fillId="78" borderId="0" applyNumberFormat="0" applyBorder="0" applyAlignment="0" applyProtection="0"/>
    <xf numFmtId="0" fontId="1" fillId="78" borderId="0" applyNumberFormat="0" applyBorder="0" applyAlignment="0" applyProtection="0"/>
    <xf numFmtId="0" fontId="95" fillId="82" borderId="0" applyNumberFormat="0" applyBorder="0" applyAlignment="0" applyProtection="0"/>
    <xf numFmtId="0" fontId="95" fillId="82" borderId="0" applyNumberFormat="0" applyBorder="0" applyAlignment="0" applyProtection="0"/>
    <xf numFmtId="0" fontId="1" fillId="82" borderId="0" applyNumberFormat="0" applyBorder="0" applyAlignment="0" applyProtection="0"/>
    <xf numFmtId="0" fontId="86" fillId="54" borderId="0" applyNumberFormat="0" applyBorder="0" applyAlignment="0" applyProtection="0"/>
    <xf numFmtId="0" fontId="86" fillId="54" borderId="0" applyNumberFormat="0" applyBorder="0" applyAlignment="0" applyProtection="0"/>
    <xf numFmtId="0" fontId="97" fillId="54" borderId="0" applyNumberFormat="0" applyBorder="0" applyAlignment="0" applyProtection="0"/>
    <xf numFmtId="0" fontId="2" fillId="0" borderId="0"/>
    <xf numFmtId="0" fontId="1" fillId="0" borderId="0"/>
    <xf numFmtId="0" fontId="2" fillId="0" borderId="0"/>
    <xf numFmtId="0" fontId="2" fillId="0" borderId="0"/>
    <xf numFmtId="0" fontId="76" fillId="0" borderId="0"/>
    <xf numFmtId="0" fontId="1" fillId="58" borderId="55" applyNumberFormat="0" applyFont="0" applyAlignment="0" applyProtection="0"/>
    <xf numFmtId="0" fontId="1" fillId="58" borderId="55" applyNumberFormat="0" applyFont="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80" fillId="0" borderId="0" applyNumberFormat="0" applyFill="0" applyBorder="0" applyAlignment="0" applyProtection="0"/>
  </cellStyleXfs>
  <cellXfs count="169">
    <xf numFmtId="0" fontId="0" fillId="0" borderId="0" xfId="0"/>
    <xf numFmtId="0" fontId="0" fillId="2" borderId="0" xfId="0" applyFill="1"/>
    <xf numFmtId="0" fontId="2" fillId="2" borderId="1" xfId="3" applyFill="1" applyBorder="1" applyProtection="1"/>
    <xf numFmtId="0" fontId="2" fillId="2" borderId="2" xfId="3" applyFill="1" applyBorder="1" applyAlignment="1" applyProtection="1">
      <alignment wrapText="1"/>
    </xf>
    <xf numFmtId="165" fontId="1" fillId="2" borderId="2" xfId="4" applyNumberFormat="1" applyFont="1" applyFill="1" applyBorder="1" applyProtection="1"/>
    <xf numFmtId="0" fontId="2" fillId="2" borderId="2" xfId="3" applyFill="1" applyBorder="1" applyProtection="1"/>
    <xf numFmtId="0" fontId="2" fillId="2" borderId="3" xfId="3" applyFill="1" applyBorder="1" applyProtection="1"/>
    <xf numFmtId="0" fontId="2" fillId="2" borderId="4" xfId="3" applyFill="1" applyBorder="1" applyProtection="1"/>
    <xf numFmtId="0" fontId="0" fillId="2" borderId="0" xfId="0" applyFill="1" applyBorder="1"/>
    <xf numFmtId="0" fontId="3" fillId="2" borderId="0" xfId="0" applyFont="1" applyFill="1" applyBorder="1"/>
    <xf numFmtId="0" fontId="0" fillId="2" borderId="0" xfId="0" applyNumberFormat="1" applyFill="1" applyAlignment="1">
      <alignment horizontal="center" wrapText="1"/>
    </xf>
    <xf numFmtId="0" fontId="0" fillId="2" borderId="0" xfId="0" applyNumberFormat="1" applyFill="1"/>
    <xf numFmtId="0" fontId="0" fillId="2" borderId="5" xfId="0" applyFill="1" applyBorder="1"/>
    <xf numFmtId="0" fontId="0" fillId="2" borderId="7" xfId="0" applyNumberFormat="1" applyFill="1" applyBorder="1" applyAlignment="1">
      <alignment horizontal="center" wrapText="1"/>
    </xf>
    <xf numFmtId="0" fontId="0" fillId="2" borderId="7" xfId="0" applyNumberFormat="1" applyFill="1" applyBorder="1" applyAlignment="1">
      <alignment horizontal="right"/>
    </xf>
    <xf numFmtId="166" fontId="0" fillId="2" borderId="0" xfId="0" applyNumberFormat="1" applyFill="1" applyBorder="1"/>
    <xf numFmtId="0" fontId="0" fillId="2" borderId="7" xfId="0" applyFill="1" applyBorder="1"/>
    <xf numFmtId="0" fontId="0" fillId="2" borderId="7" xfId="0" applyFill="1" applyBorder="1" applyAlignment="1">
      <alignment horizontal="right"/>
    </xf>
    <xf numFmtId="166" fontId="0" fillId="2" borderId="7" xfId="0" applyNumberFormat="1" applyFill="1" applyBorder="1"/>
    <xf numFmtId="0" fontId="0" fillId="2" borderId="0" xfId="0" applyFill="1" applyBorder="1" applyAlignment="1">
      <alignment horizontal="right"/>
    </xf>
    <xf numFmtId="0" fontId="2" fillId="2" borderId="9" xfId="3" applyFill="1" applyBorder="1" applyProtection="1"/>
    <xf numFmtId="0" fontId="2" fillId="2" borderId="7" xfId="3" applyFill="1" applyBorder="1" applyAlignment="1" applyProtection="1">
      <alignment wrapText="1"/>
    </xf>
    <xf numFmtId="165" fontId="1" fillId="2" borderId="7" xfId="4" applyNumberFormat="1" applyFont="1" applyFill="1" applyBorder="1" applyProtection="1"/>
    <xf numFmtId="0" fontId="2" fillId="2" borderId="7" xfId="3" applyFill="1" applyBorder="1" applyProtection="1"/>
    <xf numFmtId="0" fontId="2" fillId="2" borderId="10" xfId="3" applyFill="1" applyBorder="1" applyProtection="1"/>
    <xf numFmtId="0" fontId="2" fillId="2" borderId="2" xfId="3" applyFill="1" applyBorder="1" applyAlignment="1" applyProtection="1">
      <alignment horizontal="center"/>
    </xf>
    <xf numFmtId="0" fontId="2" fillId="2" borderId="3" xfId="3" applyFill="1" applyBorder="1" applyAlignment="1" applyProtection="1">
      <alignment horizontal="center"/>
    </xf>
    <xf numFmtId="0" fontId="2" fillId="2" borderId="0" xfId="3" applyFill="1" applyBorder="1" applyProtection="1"/>
    <xf numFmtId="0" fontId="2" fillId="2" borderId="0" xfId="3" applyFill="1" applyBorder="1" applyAlignment="1" applyProtection="1">
      <alignment horizontal="center"/>
    </xf>
    <xf numFmtId="0" fontId="2" fillId="2" borderId="5" xfId="3" applyFill="1" applyBorder="1" applyAlignment="1" applyProtection="1">
      <alignment horizontal="center"/>
    </xf>
    <xf numFmtId="0" fontId="2" fillId="2" borderId="11" xfId="3" applyFill="1" applyBorder="1" applyProtection="1"/>
    <xf numFmtId="0" fontId="0" fillId="2" borderId="0" xfId="0" applyFill="1" applyAlignment="1">
      <alignment wrapText="1"/>
    </xf>
    <xf numFmtId="0" fontId="5" fillId="3" borderId="0" xfId="0" applyFont="1" applyFill="1" applyBorder="1"/>
    <xf numFmtId="0" fontId="5" fillId="3" borderId="14" xfId="0" applyFont="1" applyFill="1" applyBorder="1"/>
    <xf numFmtId="0" fontId="6" fillId="4" borderId="0" xfId="0" applyFont="1" applyFill="1" applyBorder="1"/>
    <xf numFmtId="0" fontId="6" fillId="4" borderId="0" xfId="0" applyFont="1" applyFill="1" applyBorder="1" applyAlignment="1">
      <alignment horizontal="center"/>
    </xf>
    <xf numFmtId="0" fontId="6" fillId="5" borderId="11" xfId="0" applyFont="1" applyFill="1" applyBorder="1"/>
    <xf numFmtId="166" fontId="6" fillId="4" borderId="0" xfId="0" applyNumberFormat="1" applyFont="1" applyFill="1" applyBorder="1" applyAlignment="1">
      <alignment horizontal="right"/>
    </xf>
    <xf numFmtId="166" fontId="6" fillId="4" borderId="0" xfId="0" applyNumberFormat="1" applyFont="1" applyFill="1" applyBorder="1"/>
    <xf numFmtId="1" fontId="6" fillId="4" borderId="11" xfId="0" applyNumberFormat="1" applyFont="1" applyFill="1" applyBorder="1"/>
    <xf numFmtId="2" fontId="2" fillId="2" borderId="0" xfId="3" applyNumberFormat="1" applyFill="1" applyBorder="1" applyProtection="1"/>
    <xf numFmtId="0" fontId="2" fillId="2" borderId="10" xfId="3" applyFill="1" applyBorder="1" applyAlignment="1" applyProtection="1">
      <alignment horizontal="center"/>
    </xf>
    <xf numFmtId="0" fontId="8" fillId="2" borderId="1" xfId="3" applyFont="1" applyFill="1" applyBorder="1" applyProtection="1"/>
    <xf numFmtId="0" fontId="8" fillId="2" borderId="2" xfId="3" applyFont="1" applyFill="1" applyBorder="1" applyProtection="1"/>
    <xf numFmtId="0" fontId="8" fillId="2" borderId="0" xfId="3" applyFont="1" applyFill="1" applyProtection="1"/>
    <xf numFmtId="0" fontId="8" fillId="2" borderId="4" xfId="3" applyFont="1" applyFill="1" applyBorder="1" applyProtection="1"/>
    <xf numFmtId="0" fontId="9" fillId="2" borderId="0" xfId="3" applyFont="1" applyFill="1" applyBorder="1" applyProtection="1"/>
    <xf numFmtId="167" fontId="10" fillId="2" borderId="0" xfId="4" applyNumberFormat="1" applyFont="1" applyFill="1" applyBorder="1" applyProtection="1"/>
    <xf numFmtId="0" fontId="8" fillId="2" borderId="0" xfId="3" applyFont="1" applyFill="1" applyBorder="1" applyProtection="1"/>
    <xf numFmtId="0" fontId="8" fillId="2" borderId="9" xfId="3" applyFont="1" applyFill="1" applyBorder="1" applyProtection="1"/>
    <xf numFmtId="0" fontId="11" fillId="2" borderId="7" xfId="3" applyFont="1" applyFill="1" applyBorder="1" applyProtection="1"/>
    <xf numFmtId="0" fontId="8" fillId="2" borderId="7" xfId="3" applyFont="1" applyFill="1" applyBorder="1" applyProtection="1"/>
    <xf numFmtId="0" fontId="2" fillId="2" borderId="0" xfId="3" applyFill="1" applyProtection="1"/>
    <xf numFmtId="165" fontId="1" fillId="2" borderId="0" xfId="4" applyNumberFormat="1" applyFont="1" applyFill="1" applyBorder="1" applyProtection="1"/>
    <xf numFmtId="0" fontId="2" fillId="2" borderId="0" xfId="3" applyFill="1" applyAlignment="1" applyProtection="1">
      <alignment horizontal="center"/>
    </xf>
    <xf numFmtId="0" fontId="2" fillId="0" borderId="0" xfId="3" applyFill="1" applyBorder="1" applyProtection="1"/>
    <xf numFmtId="0" fontId="2" fillId="2" borderId="0" xfId="3" applyFill="1" applyBorder="1" applyAlignment="1" applyProtection="1">
      <alignment wrapText="1"/>
    </xf>
    <xf numFmtId="0" fontId="2" fillId="2" borderId="4" xfId="3" applyFill="1" applyBorder="1" applyAlignment="1" applyProtection="1">
      <alignment wrapText="1"/>
    </xf>
    <xf numFmtId="167" fontId="2" fillId="2" borderId="0" xfId="1" applyNumberFormat="1" applyFont="1" applyFill="1" applyBorder="1" applyAlignment="1" applyProtection="1">
      <alignment wrapText="1"/>
    </xf>
    <xf numFmtId="0" fontId="2" fillId="2" borderId="0" xfId="3" applyFill="1" applyAlignment="1" applyProtection="1">
      <alignment horizontal="center" wrapText="1"/>
    </xf>
    <xf numFmtId="0" fontId="2" fillId="2" borderId="0" xfId="3" applyFill="1" applyAlignment="1" applyProtection="1">
      <alignment wrapText="1"/>
    </xf>
    <xf numFmtId="10" fontId="2" fillId="2" borderId="17" xfId="3" applyNumberFormat="1" applyFill="1" applyBorder="1" applyAlignment="1" applyProtection="1">
      <alignment horizontal="center"/>
    </xf>
    <xf numFmtId="10" fontId="2" fillId="2" borderId="17" xfId="2" applyNumberFormat="1" applyFont="1" applyFill="1" applyBorder="1" applyAlignment="1" applyProtection="1">
      <alignment horizontal="center"/>
    </xf>
    <xf numFmtId="0" fontId="2" fillId="2" borderId="0" xfId="3" applyFont="1" applyFill="1" applyBorder="1" applyProtection="1"/>
    <xf numFmtId="168" fontId="2" fillId="2" borderId="18" xfId="3" applyNumberFormat="1" applyFill="1" applyBorder="1" applyAlignment="1" applyProtection="1">
      <alignment horizontal="center"/>
    </xf>
    <xf numFmtId="0" fontId="2" fillId="2" borderId="5" xfId="3" applyFill="1" applyBorder="1" applyProtection="1"/>
    <xf numFmtId="0" fontId="3" fillId="2" borderId="0" xfId="3" applyFont="1" applyFill="1" applyBorder="1" applyAlignment="1" applyProtection="1"/>
    <xf numFmtId="0" fontId="0" fillId="0" borderId="0" xfId="0" applyNumberFormat="1" applyBorder="1" applyAlignment="1">
      <alignment horizontal="center" wrapText="1"/>
    </xf>
    <xf numFmtId="0" fontId="0" fillId="0" borderId="0" xfId="0" applyNumberFormat="1" applyBorder="1"/>
    <xf numFmtId="0" fontId="0" fillId="0" borderId="7" xfId="0" applyNumberFormat="1" applyBorder="1" applyAlignment="1">
      <alignment horizontal="center" wrapText="1"/>
    </xf>
    <xf numFmtId="0" fontId="0" fillId="0" borderId="7" xfId="0" applyNumberFormat="1" applyBorder="1" applyAlignment="1">
      <alignment horizontal="right"/>
    </xf>
    <xf numFmtId="2" fontId="2" fillId="2" borderId="0" xfId="1" applyNumberFormat="1" applyFont="1" applyFill="1" applyBorder="1" applyProtection="1"/>
    <xf numFmtId="2" fontId="0" fillId="0" borderId="0" xfId="1" applyNumberFormat="1" applyFont="1" applyBorder="1" applyAlignment="1">
      <alignment horizontal="right"/>
    </xf>
    <xf numFmtId="2" fontId="2" fillId="6" borderId="0" xfId="1" applyNumberFormat="1" applyFont="1" applyFill="1" applyBorder="1" applyProtection="1"/>
    <xf numFmtId="2" fontId="2" fillId="2" borderId="0" xfId="3" applyNumberFormat="1" applyFill="1" applyBorder="1" applyAlignment="1" applyProtection="1">
      <alignment horizontal="center"/>
    </xf>
    <xf numFmtId="17" fontId="2" fillId="2" borderId="7" xfId="3" applyNumberFormat="1" applyFill="1" applyBorder="1" applyProtection="1"/>
    <xf numFmtId="0" fontId="2" fillId="2" borderId="7" xfId="3" applyFill="1" applyBorder="1" applyAlignment="1" applyProtection="1">
      <alignment horizontal="center"/>
    </xf>
    <xf numFmtId="165" fontId="1" fillId="2" borderId="0" xfId="4" applyNumberFormat="1" applyFont="1" applyFill="1" applyProtection="1"/>
    <xf numFmtId="1" fontId="6" fillId="4" borderId="0" xfId="0" applyNumberFormat="1" applyFont="1" applyFill="1" applyBorder="1"/>
    <xf numFmtId="166" fontId="74" fillId="4" borderId="47" xfId="0" applyNumberFormat="1" applyFont="1" applyFill="1" applyBorder="1" applyAlignment="1">
      <alignment horizontal="center" vertical="center"/>
    </xf>
    <xf numFmtId="0" fontId="74" fillId="4" borderId="46" xfId="0" applyFont="1" applyFill="1" applyBorder="1" applyAlignment="1">
      <alignment horizontal="left"/>
    </xf>
    <xf numFmtId="0" fontId="74" fillId="4" borderId="36" xfId="0" applyFont="1" applyFill="1" applyBorder="1" applyAlignment="1">
      <alignment horizontal="left"/>
    </xf>
    <xf numFmtId="0" fontId="74" fillId="4" borderId="42" xfId="0" applyFont="1" applyFill="1" applyBorder="1" applyAlignment="1">
      <alignment horizontal="left"/>
    </xf>
    <xf numFmtId="166" fontId="74" fillId="4" borderId="43" xfId="0" applyNumberFormat="1" applyFont="1" applyFill="1" applyBorder="1" applyAlignment="1">
      <alignment horizontal="center" vertical="center"/>
    </xf>
    <xf numFmtId="0" fontId="7" fillId="5" borderId="0" xfId="0" applyFont="1" applyFill="1" applyBorder="1"/>
    <xf numFmtId="2" fontId="2" fillId="0" borderId="0" xfId="1" applyNumberFormat="1" applyFont="1" applyFill="1" applyBorder="1" applyProtection="1"/>
    <xf numFmtId="17" fontId="2" fillId="2" borderId="0" xfId="3" applyNumberFormat="1" applyFill="1" applyBorder="1" applyAlignment="1" applyProtection="1">
      <alignment horizontal="center"/>
    </xf>
    <xf numFmtId="166" fontId="74" fillId="4" borderId="0" xfId="0" applyNumberFormat="1" applyFont="1" applyFill="1" applyBorder="1" applyAlignment="1">
      <alignment horizontal="center" vertical="center"/>
    </xf>
    <xf numFmtId="17" fontId="2" fillId="2" borderId="9" xfId="3" applyNumberFormat="1" applyFill="1" applyBorder="1" applyProtection="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10" xfId="0" applyFill="1" applyBorder="1"/>
    <xf numFmtId="0" fontId="4" fillId="0" borderId="0" xfId="5" applyBorder="1" applyAlignment="1" applyProtection="1"/>
    <xf numFmtId="0" fontId="0" fillId="2" borderId="4" xfId="0" applyFill="1" applyBorder="1" applyAlignment="1">
      <alignment wrapText="1"/>
    </xf>
    <xf numFmtId="0" fontId="0" fillId="2" borderId="9" xfId="0" applyFill="1" applyBorder="1"/>
    <xf numFmtId="0" fontId="77" fillId="2" borderId="0" xfId="0" applyFont="1" applyFill="1" applyBorder="1"/>
    <xf numFmtId="0" fontId="4" fillId="0" borderId="0" xfId="5" applyBorder="1" applyAlignment="1" applyProtection="1">
      <alignment wrapText="1"/>
    </xf>
    <xf numFmtId="2" fontId="2" fillId="51" borderId="0" xfId="1" applyNumberFormat="1" applyFont="1" applyFill="1" applyBorder="1" applyProtection="1"/>
    <xf numFmtId="2" fontId="2" fillId="51" borderId="7" xfId="1" applyNumberFormat="1" applyFont="1" applyFill="1" applyBorder="1" applyProtection="1"/>
    <xf numFmtId="0" fontId="77" fillId="2" borderId="7" xfId="0" applyFont="1" applyFill="1" applyBorder="1"/>
    <xf numFmtId="0" fontId="4" fillId="0" borderId="2" xfId="5" applyBorder="1" applyAlignment="1" applyProtection="1"/>
    <xf numFmtId="0" fontId="2" fillId="2" borderId="61" xfId="3" applyFill="1" applyBorder="1" applyAlignment="1" applyProtection="1">
      <alignment horizontal="center"/>
    </xf>
    <xf numFmtId="0" fontId="2" fillId="2" borderId="57" xfId="3" applyFill="1" applyBorder="1" applyAlignment="1" applyProtection="1">
      <alignment horizontal="center"/>
    </xf>
    <xf numFmtId="0" fontId="77" fillId="2" borderId="57" xfId="0" applyFont="1" applyFill="1" applyBorder="1"/>
    <xf numFmtId="0" fontId="0" fillId="2" borderId="10" xfId="0" applyFill="1" applyBorder="1" applyAlignment="1">
      <alignment horizontal="right"/>
    </xf>
    <xf numFmtId="0" fontId="0" fillId="2" borderId="3" xfId="0" applyFill="1" applyBorder="1" applyAlignment="1">
      <alignment horizontal="right"/>
    </xf>
    <xf numFmtId="166" fontId="0" fillId="2" borderId="2" xfId="0" applyNumberFormat="1" applyFill="1" applyBorder="1"/>
    <xf numFmtId="0" fontId="0" fillId="2" borderId="2" xfId="0" applyFill="1" applyBorder="1" applyAlignment="1">
      <alignment horizontal="right"/>
    </xf>
    <xf numFmtId="0" fontId="0" fillId="2" borderId="1" xfId="0" applyFill="1" applyBorder="1" applyAlignment="1">
      <alignment wrapText="1"/>
    </xf>
    <xf numFmtId="166" fontId="74" fillId="4" borderId="7" xfId="0" applyNumberFormat="1" applyFont="1" applyFill="1" applyBorder="1" applyAlignment="1">
      <alignment horizontal="center" vertical="center"/>
    </xf>
    <xf numFmtId="0" fontId="74" fillId="4" borderId="7" xfId="0" applyFont="1" applyFill="1" applyBorder="1" applyAlignment="1">
      <alignment horizontal="left"/>
    </xf>
    <xf numFmtId="0" fontId="74" fillId="4" borderId="0" xfId="0" applyFont="1" applyFill="1" applyBorder="1" applyAlignment="1">
      <alignment horizontal="left"/>
    </xf>
    <xf numFmtId="0" fontId="6" fillId="5" borderId="0" xfId="0" applyFont="1" applyFill="1" applyBorder="1"/>
    <xf numFmtId="0" fontId="2" fillId="2" borderId="9" xfId="3" applyFill="1" applyBorder="1" applyAlignment="1" applyProtection="1">
      <alignment wrapText="1"/>
    </xf>
    <xf numFmtId="0" fontId="3" fillId="2" borderId="4" xfId="3" applyFont="1" applyFill="1" applyBorder="1" applyAlignment="1" applyProtection="1"/>
    <xf numFmtId="166" fontId="0" fillId="0" borderId="0" xfId="0" applyNumberFormat="1" applyAlignment="1">
      <alignment horizontal="right"/>
    </xf>
    <xf numFmtId="166" fontId="0" fillId="0" borderId="0" xfId="0" applyNumberFormat="1" applyBorder="1" applyAlignment="1">
      <alignment horizontal="right"/>
    </xf>
    <xf numFmtId="166" fontId="0" fillId="0" borderId="7" xfId="0" applyNumberFormat="1" applyBorder="1" applyAlignment="1">
      <alignment horizontal="right"/>
    </xf>
    <xf numFmtId="168" fontId="2" fillId="2" borderId="59" xfId="3" applyNumberFormat="1" applyFill="1" applyBorder="1" applyAlignment="1" applyProtection="1">
      <alignment horizontal="center"/>
    </xf>
    <xf numFmtId="10" fontId="2" fillId="2" borderId="58" xfId="2" applyNumberFormat="1" applyFont="1" applyFill="1" applyBorder="1" applyAlignment="1" applyProtection="1">
      <alignment horizontal="center"/>
    </xf>
    <xf numFmtId="0" fontId="99" fillId="0" borderId="0" xfId="0" applyFont="1"/>
    <xf numFmtId="166" fontId="0" fillId="0" borderId="0" xfId="0" applyNumberFormat="1" applyBorder="1" applyAlignment="1">
      <alignment horizontal="right"/>
    </xf>
    <xf numFmtId="166" fontId="0" fillId="0" borderId="7" xfId="0" applyNumberFormat="1" applyBorder="1" applyAlignment="1">
      <alignment horizontal="right"/>
    </xf>
    <xf numFmtId="0" fontId="99" fillId="0" borderId="0" xfId="0" applyFont="1" applyBorder="1"/>
    <xf numFmtId="170" fontId="2" fillId="2" borderId="18" xfId="3" applyNumberFormat="1" applyFill="1" applyBorder="1" applyAlignment="1" applyProtection="1">
      <alignment horizontal="center"/>
    </xf>
    <xf numFmtId="174" fontId="2" fillId="2" borderId="18" xfId="3" applyNumberFormat="1" applyFill="1" applyBorder="1" applyAlignment="1" applyProtection="1">
      <alignment horizontal="center"/>
    </xf>
    <xf numFmtId="166" fontId="0" fillId="0" borderId="7" xfId="0" applyNumberFormat="1" applyBorder="1" applyAlignment="1">
      <alignment horizontal="right"/>
    </xf>
    <xf numFmtId="167" fontId="2" fillId="0" borderId="0" xfId="1" applyNumberFormat="1" applyFont="1" applyFill="1" applyBorder="1" applyAlignment="1" applyProtection="1">
      <alignment wrapText="1"/>
    </xf>
    <xf numFmtId="0" fontId="5" fillId="3" borderId="12" xfId="0" applyFont="1" applyFill="1" applyBorder="1" applyAlignment="1">
      <alignment horizontal="center"/>
    </xf>
    <xf numFmtId="0" fontId="5" fillId="3" borderId="13" xfId="0" applyFont="1" applyFill="1" applyBorder="1" applyAlignment="1">
      <alignment horizontal="center"/>
    </xf>
    <xf numFmtId="0" fontId="5" fillId="3" borderId="0" xfId="0" applyFont="1" applyFill="1" applyBorder="1" applyAlignment="1">
      <alignment horizontal="center" wrapText="1"/>
    </xf>
    <xf numFmtId="0" fontId="5" fillId="3" borderId="14" xfId="0" applyFont="1" applyFill="1" applyBorder="1" applyAlignment="1">
      <alignment horizontal="center" wrapText="1"/>
    </xf>
    <xf numFmtId="0" fontId="5" fillId="3" borderId="11" xfId="0" applyFont="1" applyFill="1" applyBorder="1" applyAlignment="1">
      <alignment horizontal="center" wrapText="1"/>
    </xf>
    <xf numFmtId="0" fontId="5" fillId="3" borderId="16" xfId="0" applyFont="1" applyFill="1" applyBorder="1" applyAlignment="1">
      <alignment horizontal="center" wrapText="1"/>
    </xf>
    <xf numFmtId="0" fontId="5" fillId="3" borderId="15" xfId="0" applyFont="1" applyFill="1" applyBorder="1" applyAlignment="1">
      <alignment horizontal="center" vertical="center"/>
    </xf>
    <xf numFmtId="0" fontId="0" fillId="0" borderId="15" xfId="0" applyBorder="1" applyAlignment="1"/>
    <xf numFmtId="0" fontId="73" fillId="0" borderId="36" xfId="0" applyFont="1" applyBorder="1" applyAlignment="1">
      <alignment vertical="center" wrapText="1"/>
    </xf>
    <xf numFmtId="0" fontId="73" fillId="0" borderId="0" xfId="0" applyFont="1" applyAlignment="1">
      <alignment vertical="center" wrapText="1"/>
    </xf>
    <xf numFmtId="0" fontId="73" fillId="0" borderId="38" xfId="0" applyFont="1" applyBorder="1" applyAlignment="1">
      <alignment vertical="center" wrapText="1"/>
    </xf>
    <xf numFmtId="0" fontId="73" fillId="0" borderId="36" xfId="0" applyFont="1" applyBorder="1" applyAlignment="1">
      <alignment horizontal="left" vertical="center" wrapText="1"/>
    </xf>
    <xf numFmtId="0" fontId="73" fillId="0" borderId="0" xfId="0" applyFont="1" applyAlignment="1">
      <alignment horizontal="left" vertical="center" wrapText="1"/>
    </xf>
    <xf numFmtId="0" fontId="73" fillId="0" borderId="38" xfId="0" applyFont="1" applyBorder="1" applyAlignment="1">
      <alignment horizontal="left" vertical="center" wrapText="1"/>
    </xf>
    <xf numFmtId="0" fontId="73" fillId="0" borderId="41" xfId="0" applyFont="1" applyBorder="1" applyAlignment="1">
      <alignment vertical="center" wrapText="1"/>
    </xf>
    <xf numFmtId="0" fontId="73" fillId="0" borderId="39" xfId="0" applyFont="1" applyBorder="1" applyAlignment="1">
      <alignment vertical="center" wrapText="1"/>
    </xf>
    <xf numFmtId="0" fontId="73" fillId="0" borderId="40" xfId="0" applyFont="1" applyBorder="1" applyAlignment="1">
      <alignment vertical="center" wrapText="1"/>
    </xf>
    <xf numFmtId="0" fontId="73" fillId="0" borderId="44" xfId="0" applyFont="1" applyBorder="1" applyAlignment="1">
      <alignment vertical="center"/>
    </xf>
    <xf numFmtId="0" fontId="73" fillId="0" borderId="37" xfId="0" applyFont="1" applyBorder="1" applyAlignment="1">
      <alignment vertical="center"/>
    </xf>
    <xf numFmtId="0" fontId="73" fillId="0" borderId="45" xfId="0" applyFont="1" applyBorder="1" applyAlignment="1">
      <alignment vertical="center"/>
    </xf>
    <xf numFmtId="0" fontId="73" fillId="0" borderId="36" xfId="0" applyFont="1" applyBorder="1" applyAlignment="1">
      <alignment horizontal="left" vertical="center"/>
    </xf>
    <xf numFmtId="0" fontId="73" fillId="0" borderId="0" xfId="0" applyFont="1" applyAlignment="1">
      <alignment horizontal="left" vertical="center"/>
    </xf>
    <xf numFmtId="0" fontId="73" fillId="0" borderId="38" xfId="0" applyFont="1" applyBorder="1" applyAlignment="1">
      <alignment horizontal="left" vertical="center"/>
    </xf>
    <xf numFmtId="0" fontId="73" fillId="0" borderId="36" xfId="0" quotePrefix="1" applyFont="1" applyBorder="1" applyAlignment="1">
      <alignment horizontal="left" vertical="center"/>
    </xf>
    <xf numFmtId="0" fontId="73" fillId="0" borderId="36" xfId="0" applyFont="1" applyBorder="1" applyAlignment="1">
      <alignment vertical="center"/>
    </xf>
    <xf numFmtId="0" fontId="73" fillId="0" borderId="0" xfId="0" applyFont="1" applyAlignment="1">
      <alignment vertical="center"/>
    </xf>
    <xf numFmtId="0" fontId="73" fillId="0" borderId="38" xfId="0" applyFont="1" applyBorder="1" applyAlignment="1">
      <alignment vertical="center"/>
    </xf>
    <xf numFmtId="0" fontId="73" fillId="0" borderId="0" xfId="0" applyFont="1" applyBorder="1" applyAlignment="1">
      <alignment vertical="center" wrapText="1"/>
    </xf>
    <xf numFmtId="0" fontId="73" fillId="0" borderId="0" xfId="0" applyFont="1" applyBorder="1" applyAlignment="1">
      <alignment horizontal="left" vertical="center" wrapText="1"/>
    </xf>
    <xf numFmtId="0" fontId="5" fillId="3" borderId="0" xfId="0" applyFont="1" applyFill="1" applyBorder="1" applyAlignment="1">
      <alignment horizontal="center"/>
    </xf>
    <xf numFmtId="0" fontId="5" fillId="3" borderId="0" xfId="0" applyFont="1" applyFill="1" applyBorder="1" applyAlignment="1">
      <alignment horizontal="center" vertical="center"/>
    </xf>
    <xf numFmtId="0" fontId="0" fillId="0" borderId="0" xfId="0" applyBorder="1" applyAlignment="1"/>
    <xf numFmtId="0" fontId="73" fillId="0" borderId="0" xfId="0" applyFont="1" applyBorder="1" applyAlignment="1">
      <alignment horizontal="left" vertical="center"/>
    </xf>
    <xf numFmtId="0" fontId="0" fillId="2" borderId="60" xfId="0" applyFill="1" applyBorder="1" applyAlignment="1">
      <alignment horizontal="left" wrapText="1"/>
    </xf>
    <xf numFmtId="0" fontId="0" fillId="2" borderId="57" xfId="0" applyFill="1" applyBorder="1" applyAlignment="1">
      <alignment horizontal="left" wrapText="1"/>
    </xf>
    <xf numFmtId="0" fontId="4" fillId="0" borderId="57" xfId="5" applyBorder="1" applyAlignment="1" applyProtection="1">
      <alignment horizontal="center" wrapText="1"/>
    </xf>
    <xf numFmtId="0" fontId="73" fillId="0" borderId="0" xfId="0" quotePrefix="1" applyFont="1" applyBorder="1" applyAlignment="1">
      <alignment horizontal="left" vertical="center"/>
    </xf>
    <xf numFmtId="0" fontId="73" fillId="0" borderId="38" xfId="0" quotePrefix="1" applyFont="1" applyBorder="1" applyAlignment="1">
      <alignment horizontal="left" vertical="center"/>
    </xf>
    <xf numFmtId="0" fontId="73" fillId="0" borderId="0" xfId="0" applyFont="1" applyBorder="1" applyAlignment="1">
      <alignment vertical="center"/>
    </xf>
  </cellXfs>
  <cellStyles count="454">
    <cellStyle name="%" xfId="58" xr:uid="{00000000-0005-0000-0000-000000000000}"/>
    <cellStyle name="% 2" xfId="59" xr:uid="{00000000-0005-0000-0000-000001000000}"/>
    <cellStyle name="%_PEF FSBR2011" xfId="60" xr:uid="{00000000-0005-0000-0000-000002000000}"/>
    <cellStyle name="(Negative)" xfId="6" xr:uid="{00000000-0005-0000-0000-000003000000}"/>
    <cellStyle name="******************************************" xfId="7" xr:uid="{00000000-0005-0000-0000-000004000000}"/>
    <cellStyle name="]_x000d__x000a_Zoomed=1_x000d__x000a_Row=0_x000d__x000a_Column=0_x000d__x000a_Height=0_x000d__x000a_Width=0_x000d__x000a_FontName=FoxFont_x000d__x000a_FontStyle=0_x000d__x000a_FontSize=9_x000d__x000a_PrtFontName=FoxPrin" xfId="61" xr:uid="{00000000-0005-0000-0000-000005000000}"/>
    <cellStyle name="_TableHead" xfId="62" xr:uid="{00000000-0005-0000-0000-000006000000}"/>
    <cellStyle name="=C:\WINNT\SYSTEM32\COMMAND.COM" xfId="8" xr:uid="{00000000-0005-0000-0000-000007000000}"/>
    <cellStyle name="1dp" xfId="63" xr:uid="{00000000-0005-0000-0000-000008000000}"/>
    <cellStyle name="1dp 2" xfId="64" xr:uid="{00000000-0005-0000-0000-000009000000}"/>
    <cellStyle name="20% - Accent1" xfId="387" builtinId="30" customBuiltin="1"/>
    <cellStyle name="20% - Accent1 2" xfId="65" xr:uid="{00000000-0005-0000-0000-00000B000000}"/>
    <cellStyle name="20% - Accent1 2 2" xfId="410" xr:uid="{00000000-0005-0000-0000-00000C000000}"/>
    <cellStyle name="20% - Accent2" xfId="391" builtinId="34" customBuiltin="1"/>
    <cellStyle name="20% - Accent2 2" xfId="66" xr:uid="{00000000-0005-0000-0000-00000E000000}"/>
    <cellStyle name="20% - Accent2 2 2" xfId="411" xr:uid="{00000000-0005-0000-0000-00000F000000}"/>
    <cellStyle name="20% - Accent3" xfId="395" builtinId="38" customBuiltin="1"/>
    <cellStyle name="20% - Accent3 2" xfId="67" xr:uid="{00000000-0005-0000-0000-000011000000}"/>
    <cellStyle name="20% - Accent3 2 2" xfId="412" xr:uid="{00000000-0005-0000-0000-000012000000}"/>
    <cellStyle name="20% - Accent4" xfId="399" builtinId="42" customBuiltin="1"/>
    <cellStyle name="20% - Accent4 2" xfId="68" xr:uid="{00000000-0005-0000-0000-000014000000}"/>
    <cellStyle name="20% - Accent4 2 2" xfId="413" xr:uid="{00000000-0005-0000-0000-000015000000}"/>
    <cellStyle name="20% - Accent5" xfId="403" builtinId="46" customBuiltin="1"/>
    <cellStyle name="20% - Accent5 2" xfId="69" xr:uid="{00000000-0005-0000-0000-000017000000}"/>
    <cellStyle name="20% - Accent5 2 2" xfId="414" xr:uid="{00000000-0005-0000-0000-000018000000}"/>
    <cellStyle name="20% - Accent6" xfId="407" builtinId="50" customBuiltin="1"/>
    <cellStyle name="20% - Accent6 2" xfId="70" xr:uid="{00000000-0005-0000-0000-00001A000000}"/>
    <cellStyle name="20% - Accent6 2 2" xfId="415" xr:uid="{00000000-0005-0000-0000-00001B000000}"/>
    <cellStyle name="3dp" xfId="71" xr:uid="{00000000-0005-0000-0000-00001C000000}"/>
    <cellStyle name="3dp 2" xfId="72" xr:uid="{00000000-0005-0000-0000-00001D000000}"/>
    <cellStyle name="40% - Accent1" xfId="388" builtinId="31" customBuiltin="1"/>
    <cellStyle name="40% - Accent1 2" xfId="73" xr:uid="{00000000-0005-0000-0000-00001F000000}"/>
    <cellStyle name="40% - Accent1 2 2" xfId="416" xr:uid="{00000000-0005-0000-0000-000020000000}"/>
    <cellStyle name="40% - Accent2" xfId="392" builtinId="35" customBuiltin="1"/>
    <cellStyle name="40% - Accent2 2" xfId="74" xr:uid="{00000000-0005-0000-0000-000022000000}"/>
    <cellStyle name="40% - Accent2 2 2" xfId="417" xr:uid="{00000000-0005-0000-0000-000023000000}"/>
    <cellStyle name="40% - Accent3" xfId="396" builtinId="39" customBuiltin="1"/>
    <cellStyle name="40% - Accent3 2" xfId="75" xr:uid="{00000000-0005-0000-0000-000025000000}"/>
    <cellStyle name="40% - Accent3 2 2" xfId="418" xr:uid="{00000000-0005-0000-0000-000026000000}"/>
    <cellStyle name="40% - Accent4" xfId="400" builtinId="43" customBuiltin="1"/>
    <cellStyle name="40% - Accent4 2" xfId="76" xr:uid="{00000000-0005-0000-0000-000028000000}"/>
    <cellStyle name="40% - Accent4 2 2" xfId="419" xr:uid="{00000000-0005-0000-0000-000029000000}"/>
    <cellStyle name="40% - Accent5" xfId="404" builtinId="47" customBuiltin="1"/>
    <cellStyle name="40% - Accent5 2" xfId="77" xr:uid="{00000000-0005-0000-0000-00002B000000}"/>
    <cellStyle name="40% - Accent5 2 2" xfId="420" xr:uid="{00000000-0005-0000-0000-00002C000000}"/>
    <cellStyle name="40% - Accent6" xfId="408" builtinId="51" customBuiltin="1"/>
    <cellStyle name="40% - Accent6 2" xfId="78" xr:uid="{00000000-0005-0000-0000-00002E000000}"/>
    <cellStyle name="40% - Accent6 2 2" xfId="421" xr:uid="{00000000-0005-0000-0000-00002F000000}"/>
    <cellStyle name="4dp" xfId="79" xr:uid="{00000000-0005-0000-0000-000030000000}"/>
    <cellStyle name="4dp 2" xfId="80" xr:uid="{00000000-0005-0000-0000-000031000000}"/>
    <cellStyle name="60% - Accent1" xfId="389" builtinId="32" customBuiltin="1"/>
    <cellStyle name="60% - Accent1 2" xfId="81" xr:uid="{00000000-0005-0000-0000-000033000000}"/>
    <cellStyle name="60% - Accent1 2 2" xfId="422" xr:uid="{00000000-0005-0000-0000-000034000000}"/>
    <cellStyle name="60% - Accent1 3" xfId="423" xr:uid="{00000000-0005-0000-0000-000035000000}"/>
    <cellStyle name="60% - Accent1 4" xfId="424" xr:uid="{00000000-0005-0000-0000-000036000000}"/>
    <cellStyle name="60% - Accent2" xfId="393" builtinId="36" customBuiltin="1"/>
    <cellStyle name="60% - Accent2 2" xfId="82" xr:uid="{00000000-0005-0000-0000-000038000000}"/>
    <cellStyle name="60% - Accent2 2 2" xfId="425" xr:uid="{00000000-0005-0000-0000-000039000000}"/>
    <cellStyle name="60% - Accent2 3" xfId="426" xr:uid="{00000000-0005-0000-0000-00003A000000}"/>
    <cellStyle name="60% - Accent2 4" xfId="427" xr:uid="{00000000-0005-0000-0000-00003B000000}"/>
    <cellStyle name="60% - Accent3" xfId="397" builtinId="40" customBuiltin="1"/>
    <cellStyle name="60% - Accent3 2" xfId="83" xr:uid="{00000000-0005-0000-0000-00003D000000}"/>
    <cellStyle name="60% - Accent3 2 2" xfId="428" xr:uid="{00000000-0005-0000-0000-00003E000000}"/>
    <cellStyle name="60% - Accent3 3" xfId="429" xr:uid="{00000000-0005-0000-0000-00003F000000}"/>
    <cellStyle name="60% - Accent3 4" xfId="430" xr:uid="{00000000-0005-0000-0000-000040000000}"/>
    <cellStyle name="60% - Accent4" xfId="401" builtinId="44" customBuiltin="1"/>
    <cellStyle name="60% - Accent4 2" xfId="84" xr:uid="{00000000-0005-0000-0000-000042000000}"/>
    <cellStyle name="60% - Accent4 2 2" xfId="431" xr:uid="{00000000-0005-0000-0000-000043000000}"/>
    <cellStyle name="60% - Accent4 3" xfId="432" xr:uid="{00000000-0005-0000-0000-000044000000}"/>
    <cellStyle name="60% - Accent4 4" xfId="433" xr:uid="{00000000-0005-0000-0000-000045000000}"/>
    <cellStyle name="60% - Accent5" xfId="405" builtinId="48" customBuiltin="1"/>
    <cellStyle name="60% - Accent5 2" xfId="85" xr:uid="{00000000-0005-0000-0000-000047000000}"/>
    <cellStyle name="60% - Accent5 2 2" xfId="434" xr:uid="{00000000-0005-0000-0000-000048000000}"/>
    <cellStyle name="60% - Accent5 3" xfId="435" xr:uid="{00000000-0005-0000-0000-000049000000}"/>
    <cellStyle name="60% - Accent5 4" xfId="436" xr:uid="{00000000-0005-0000-0000-00004A000000}"/>
    <cellStyle name="60% - Accent6" xfId="409" builtinId="52" customBuiltin="1"/>
    <cellStyle name="60% - Accent6 2" xfId="86" xr:uid="{00000000-0005-0000-0000-00004C000000}"/>
    <cellStyle name="60% - Accent6 2 2" xfId="437" xr:uid="{00000000-0005-0000-0000-00004D000000}"/>
    <cellStyle name="60% - Accent6 3" xfId="438" xr:uid="{00000000-0005-0000-0000-00004E000000}"/>
    <cellStyle name="60% - Accent6 4" xfId="439" xr:uid="{00000000-0005-0000-0000-00004F000000}"/>
    <cellStyle name="Accent1" xfId="386" builtinId="29" customBuiltin="1"/>
    <cellStyle name="Accent1 2" xfId="87" xr:uid="{00000000-0005-0000-0000-000051000000}"/>
    <cellStyle name="Accent2" xfId="390" builtinId="33" customBuiltin="1"/>
    <cellStyle name="Accent2 2" xfId="88" xr:uid="{00000000-0005-0000-0000-000053000000}"/>
    <cellStyle name="Accent3" xfId="394" builtinId="37" customBuiltin="1"/>
    <cellStyle name="Accent3 2" xfId="89" xr:uid="{00000000-0005-0000-0000-000055000000}"/>
    <cellStyle name="Accent4" xfId="398" builtinId="41" customBuiltin="1"/>
    <cellStyle name="Accent4 2" xfId="90" xr:uid="{00000000-0005-0000-0000-000057000000}"/>
    <cellStyle name="Accent5" xfId="402" builtinId="45" customBuiltin="1"/>
    <cellStyle name="Accent5 2" xfId="91" xr:uid="{00000000-0005-0000-0000-000059000000}"/>
    <cellStyle name="Accent6" xfId="406" builtinId="49" customBuiltin="1"/>
    <cellStyle name="Accent6 2" xfId="92" xr:uid="{00000000-0005-0000-0000-00005B000000}"/>
    <cellStyle name="Bad" xfId="375" builtinId="27" customBuiltin="1"/>
    <cellStyle name="Bad 2" xfId="93" xr:uid="{00000000-0005-0000-0000-00005D000000}"/>
    <cellStyle name="Bid £m format" xfId="94" xr:uid="{00000000-0005-0000-0000-00005E000000}"/>
    <cellStyle name="Calculation" xfId="379" builtinId="22" customBuiltin="1"/>
    <cellStyle name="Calculation 2" xfId="95" xr:uid="{00000000-0005-0000-0000-000060000000}"/>
    <cellStyle name="Check Cell" xfId="381" builtinId="23" customBuiltin="1"/>
    <cellStyle name="Check Cell 2" xfId="96" xr:uid="{00000000-0005-0000-0000-000062000000}"/>
    <cellStyle name="CIL" xfId="97" xr:uid="{00000000-0005-0000-0000-000063000000}"/>
    <cellStyle name="CIU" xfId="98" xr:uid="{00000000-0005-0000-0000-000064000000}"/>
    <cellStyle name="Comma" xfId="1" builtinId="3"/>
    <cellStyle name="Comma 10" xfId="9" xr:uid="{00000000-0005-0000-0000-000066000000}"/>
    <cellStyle name="Comma 11" xfId="10" xr:uid="{00000000-0005-0000-0000-000067000000}"/>
    <cellStyle name="Comma 2" xfId="11" xr:uid="{00000000-0005-0000-0000-000068000000}"/>
    <cellStyle name="Comma 2 2" xfId="12" xr:uid="{00000000-0005-0000-0000-000069000000}"/>
    <cellStyle name="Comma 2 2 2" xfId="100" xr:uid="{00000000-0005-0000-0000-00006A000000}"/>
    <cellStyle name="Comma 2 3" xfId="13" xr:uid="{00000000-0005-0000-0000-00006B000000}"/>
    <cellStyle name="Comma 2 3 2" xfId="362" xr:uid="{00000000-0005-0000-0000-00006C000000}"/>
    <cellStyle name="Comma 2 4" xfId="14" xr:uid="{00000000-0005-0000-0000-00006D000000}"/>
    <cellStyle name="Comma 2 5" xfId="99" xr:uid="{00000000-0005-0000-0000-00006E000000}"/>
    <cellStyle name="Comma 3" xfId="15" xr:uid="{00000000-0005-0000-0000-00006F000000}"/>
    <cellStyle name="Comma 3 2" xfId="4" xr:uid="{00000000-0005-0000-0000-000070000000}"/>
    <cellStyle name="Comma 3 2 2" xfId="103" xr:uid="{00000000-0005-0000-0000-000071000000}"/>
    <cellStyle name="Comma 3 2 3" xfId="364" xr:uid="{00000000-0005-0000-0000-000072000000}"/>
    <cellStyle name="Comma 3 2 4" xfId="102" xr:uid="{00000000-0005-0000-0000-000073000000}"/>
    <cellStyle name="Comma 3 3" xfId="104" xr:uid="{00000000-0005-0000-0000-000074000000}"/>
    <cellStyle name="Comma 3 4" xfId="363" xr:uid="{00000000-0005-0000-0000-000075000000}"/>
    <cellStyle name="Comma 3 5" xfId="101" xr:uid="{00000000-0005-0000-0000-000076000000}"/>
    <cellStyle name="Comma 4" xfId="16" xr:uid="{00000000-0005-0000-0000-000077000000}"/>
    <cellStyle name="Comma 4 2" xfId="17" xr:uid="{00000000-0005-0000-0000-000078000000}"/>
    <cellStyle name="Comma 4 2 2" xfId="106" xr:uid="{00000000-0005-0000-0000-000079000000}"/>
    <cellStyle name="Comma 4 3" xfId="365" xr:uid="{00000000-0005-0000-0000-00007A000000}"/>
    <cellStyle name="Comma 4 4" xfId="105" xr:uid="{00000000-0005-0000-0000-00007B000000}"/>
    <cellStyle name="Comma 5" xfId="18" xr:uid="{00000000-0005-0000-0000-00007C000000}"/>
    <cellStyle name="Comma 5 2" xfId="107" xr:uid="{00000000-0005-0000-0000-00007D000000}"/>
    <cellStyle name="Comma 6" xfId="19" xr:uid="{00000000-0005-0000-0000-00007E000000}"/>
    <cellStyle name="Comma 6 2" xfId="20" xr:uid="{00000000-0005-0000-0000-00007F000000}"/>
    <cellStyle name="Comma 7" xfId="21" xr:uid="{00000000-0005-0000-0000-000080000000}"/>
    <cellStyle name="Comma 7 2" xfId="22" xr:uid="{00000000-0005-0000-0000-000081000000}"/>
    <cellStyle name="Comma 8" xfId="23" xr:uid="{00000000-0005-0000-0000-000082000000}"/>
    <cellStyle name="Comma 9" xfId="24" xr:uid="{00000000-0005-0000-0000-000083000000}"/>
    <cellStyle name="Currency (£m)" xfId="25" xr:uid="{00000000-0005-0000-0000-000084000000}"/>
    <cellStyle name="Currency 2" xfId="108" xr:uid="{00000000-0005-0000-0000-000085000000}"/>
    <cellStyle name="Currency 2 2" xfId="109" xr:uid="{00000000-0005-0000-0000-000086000000}"/>
    <cellStyle name="Currency 2 3" xfId="366" xr:uid="{00000000-0005-0000-0000-000087000000}"/>
    <cellStyle name="Description" xfId="110" xr:uid="{00000000-0005-0000-0000-000088000000}"/>
    <cellStyle name="Euro" xfId="26" xr:uid="{00000000-0005-0000-0000-000089000000}"/>
    <cellStyle name="Explanatory Text" xfId="384" builtinId="53" customBuiltin="1"/>
    <cellStyle name="Explanatory Text 2" xfId="111" xr:uid="{00000000-0005-0000-0000-00008B000000}"/>
    <cellStyle name="Flash" xfId="112" xr:uid="{00000000-0005-0000-0000-00008C000000}"/>
    <cellStyle name="footnote ref" xfId="113" xr:uid="{00000000-0005-0000-0000-00008D000000}"/>
    <cellStyle name="footnote text" xfId="114" xr:uid="{00000000-0005-0000-0000-00008E000000}"/>
    <cellStyle name="General" xfId="115" xr:uid="{00000000-0005-0000-0000-00008F000000}"/>
    <cellStyle name="General 2" xfId="116" xr:uid="{00000000-0005-0000-0000-000090000000}"/>
    <cellStyle name="Good" xfId="374" builtinId="26" customBuiltin="1"/>
    <cellStyle name="Good 2" xfId="117" xr:uid="{00000000-0005-0000-0000-000092000000}"/>
    <cellStyle name="Graphics" xfId="27" xr:uid="{00000000-0005-0000-0000-000093000000}"/>
    <cellStyle name="Grey" xfId="118" xr:uid="{00000000-0005-0000-0000-000094000000}"/>
    <cellStyle name="HeaderLabel" xfId="119" xr:uid="{00000000-0005-0000-0000-000095000000}"/>
    <cellStyle name="HeaderText" xfId="120" xr:uid="{00000000-0005-0000-0000-000096000000}"/>
    <cellStyle name="Heading 1" xfId="370" builtinId="16" customBuiltin="1"/>
    <cellStyle name="Heading 1 2" xfId="121" xr:uid="{00000000-0005-0000-0000-000098000000}"/>
    <cellStyle name="Heading 1 2 2" xfId="122" xr:uid="{00000000-0005-0000-0000-000099000000}"/>
    <cellStyle name="Heading 1 2_asset sales" xfId="123" xr:uid="{00000000-0005-0000-0000-00009A000000}"/>
    <cellStyle name="Heading 1 3" xfId="124" xr:uid="{00000000-0005-0000-0000-00009B000000}"/>
    <cellStyle name="Heading 1 4" xfId="125" xr:uid="{00000000-0005-0000-0000-00009C000000}"/>
    <cellStyle name="Heading 2" xfId="371" builtinId="17" customBuiltin="1"/>
    <cellStyle name="Heading 2 2" xfId="126" xr:uid="{00000000-0005-0000-0000-00009E000000}"/>
    <cellStyle name="Heading 2 3" xfId="127" xr:uid="{00000000-0005-0000-0000-00009F000000}"/>
    <cellStyle name="Heading 3" xfId="372" builtinId="18" customBuiltin="1"/>
    <cellStyle name="Heading 3 2" xfId="128" xr:uid="{00000000-0005-0000-0000-0000A1000000}"/>
    <cellStyle name="Heading 3 3" xfId="129" xr:uid="{00000000-0005-0000-0000-0000A2000000}"/>
    <cellStyle name="Heading 4" xfId="373" builtinId="19" customBuiltin="1"/>
    <cellStyle name="Heading 4 2" xfId="130" xr:uid="{00000000-0005-0000-0000-0000A4000000}"/>
    <cellStyle name="Heading 4 3" xfId="131" xr:uid="{00000000-0005-0000-0000-0000A5000000}"/>
    <cellStyle name="Heading 5" xfId="132" xr:uid="{00000000-0005-0000-0000-0000A6000000}"/>
    <cellStyle name="Heading 6" xfId="133" xr:uid="{00000000-0005-0000-0000-0000A7000000}"/>
    <cellStyle name="Heading 7" xfId="134" xr:uid="{00000000-0005-0000-0000-0000A8000000}"/>
    <cellStyle name="Heading 8" xfId="135" xr:uid="{00000000-0005-0000-0000-0000A9000000}"/>
    <cellStyle name="Hyperlink" xfId="5" builtinId="8"/>
    <cellStyle name="Hyperlink 2" xfId="28" xr:uid="{00000000-0005-0000-0000-0000AB000000}"/>
    <cellStyle name="Hyperlink 2 2" xfId="137" xr:uid="{00000000-0005-0000-0000-0000AC000000}"/>
    <cellStyle name="Hyperlink 3" xfId="136" xr:uid="{00000000-0005-0000-0000-0000AD000000}"/>
    <cellStyle name="Information" xfId="138" xr:uid="{00000000-0005-0000-0000-0000AE000000}"/>
    <cellStyle name="Input" xfId="377" builtinId="20" customBuiltin="1"/>
    <cellStyle name="Input [yellow]" xfId="139" xr:uid="{00000000-0005-0000-0000-0000B0000000}"/>
    <cellStyle name="Input 10" xfId="140" xr:uid="{00000000-0005-0000-0000-0000B1000000}"/>
    <cellStyle name="Input 11" xfId="141" xr:uid="{00000000-0005-0000-0000-0000B2000000}"/>
    <cellStyle name="Input 12" xfId="142" xr:uid="{00000000-0005-0000-0000-0000B3000000}"/>
    <cellStyle name="Input 13" xfId="143" xr:uid="{00000000-0005-0000-0000-0000B4000000}"/>
    <cellStyle name="Input 14" xfId="144" xr:uid="{00000000-0005-0000-0000-0000B5000000}"/>
    <cellStyle name="Input 15" xfId="145" xr:uid="{00000000-0005-0000-0000-0000B6000000}"/>
    <cellStyle name="Input 16" xfId="146" xr:uid="{00000000-0005-0000-0000-0000B7000000}"/>
    <cellStyle name="Input 17" xfId="147" xr:uid="{00000000-0005-0000-0000-0000B8000000}"/>
    <cellStyle name="Input 18" xfId="148" xr:uid="{00000000-0005-0000-0000-0000B9000000}"/>
    <cellStyle name="Input 19" xfId="149" xr:uid="{00000000-0005-0000-0000-0000BA000000}"/>
    <cellStyle name="Input 2" xfId="150" xr:uid="{00000000-0005-0000-0000-0000BB000000}"/>
    <cellStyle name="Input 3" xfId="151" xr:uid="{00000000-0005-0000-0000-0000BC000000}"/>
    <cellStyle name="Input 4" xfId="152" xr:uid="{00000000-0005-0000-0000-0000BD000000}"/>
    <cellStyle name="Input 5" xfId="153" xr:uid="{00000000-0005-0000-0000-0000BE000000}"/>
    <cellStyle name="Input 6" xfId="154" xr:uid="{00000000-0005-0000-0000-0000BF000000}"/>
    <cellStyle name="Input 7" xfId="155" xr:uid="{00000000-0005-0000-0000-0000C0000000}"/>
    <cellStyle name="Input 8" xfId="156" xr:uid="{00000000-0005-0000-0000-0000C1000000}"/>
    <cellStyle name="Input 9" xfId="157" xr:uid="{00000000-0005-0000-0000-0000C2000000}"/>
    <cellStyle name="LabelIntersect" xfId="158" xr:uid="{00000000-0005-0000-0000-0000C3000000}"/>
    <cellStyle name="LabelLeft" xfId="159" xr:uid="{00000000-0005-0000-0000-0000C4000000}"/>
    <cellStyle name="LabelTop" xfId="160" xr:uid="{00000000-0005-0000-0000-0000C5000000}"/>
    <cellStyle name="Linked Cell" xfId="380" builtinId="24" customBuiltin="1"/>
    <cellStyle name="Linked Cell 2" xfId="161" xr:uid="{00000000-0005-0000-0000-0000C7000000}"/>
    <cellStyle name="Mik" xfId="162" xr:uid="{00000000-0005-0000-0000-0000C8000000}"/>
    <cellStyle name="Mik 2" xfId="163" xr:uid="{00000000-0005-0000-0000-0000C9000000}"/>
    <cellStyle name="Mik_For fiscal tables" xfId="164" xr:uid="{00000000-0005-0000-0000-0000CA000000}"/>
    <cellStyle name="N" xfId="165" xr:uid="{00000000-0005-0000-0000-0000CB000000}"/>
    <cellStyle name="N 2" xfId="166" xr:uid="{00000000-0005-0000-0000-0000CC000000}"/>
    <cellStyle name="Neutral" xfId="376" builtinId="28" customBuiltin="1"/>
    <cellStyle name="Neutral 2" xfId="167" xr:uid="{00000000-0005-0000-0000-0000CE000000}"/>
    <cellStyle name="Neutral 2 2" xfId="440" xr:uid="{00000000-0005-0000-0000-0000CF000000}"/>
    <cellStyle name="Neutral 3" xfId="441" xr:uid="{00000000-0005-0000-0000-0000D0000000}"/>
    <cellStyle name="Neutral 4" xfId="442" xr:uid="{00000000-0005-0000-0000-0000D1000000}"/>
    <cellStyle name="Normal" xfId="0" builtinId="0"/>
    <cellStyle name="Normal - Style1" xfId="168" xr:uid="{00000000-0005-0000-0000-0000D3000000}"/>
    <cellStyle name="Normal - Style2" xfId="169" xr:uid="{00000000-0005-0000-0000-0000D4000000}"/>
    <cellStyle name="Normal - Style3" xfId="170" xr:uid="{00000000-0005-0000-0000-0000D5000000}"/>
    <cellStyle name="Normal - Style4" xfId="171" xr:uid="{00000000-0005-0000-0000-0000D6000000}"/>
    <cellStyle name="Normal - Style5" xfId="172" xr:uid="{00000000-0005-0000-0000-0000D7000000}"/>
    <cellStyle name="Normal 10" xfId="29" xr:uid="{00000000-0005-0000-0000-0000D8000000}"/>
    <cellStyle name="Normal 10 2" xfId="30" xr:uid="{00000000-0005-0000-0000-0000D9000000}"/>
    <cellStyle name="Normal 10 3" xfId="173" xr:uid="{00000000-0005-0000-0000-0000DA000000}"/>
    <cellStyle name="Normal 10 4" xfId="367" xr:uid="{00000000-0005-0000-0000-0000DB000000}"/>
    <cellStyle name="Normal 11" xfId="31" xr:uid="{00000000-0005-0000-0000-0000DC000000}"/>
    <cellStyle name="Normal 11 2" xfId="174" xr:uid="{00000000-0005-0000-0000-0000DD000000}"/>
    <cellStyle name="Normal 12" xfId="32" xr:uid="{00000000-0005-0000-0000-0000DE000000}"/>
    <cellStyle name="Normal 12 2" xfId="175" xr:uid="{00000000-0005-0000-0000-0000DF000000}"/>
    <cellStyle name="Normal 13" xfId="33" xr:uid="{00000000-0005-0000-0000-0000E0000000}"/>
    <cellStyle name="Normal 13 2" xfId="176" xr:uid="{00000000-0005-0000-0000-0000E1000000}"/>
    <cellStyle name="Normal 14" xfId="177" xr:uid="{00000000-0005-0000-0000-0000E2000000}"/>
    <cellStyle name="Normal 15" xfId="178" xr:uid="{00000000-0005-0000-0000-0000E3000000}"/>
    <cellStyle name="Normal 16" xfId="179" xr:uid="{00000000-0005-0000-0000-0000E4000000}"/>
    <cellStyle name="Normal 16 2" xfId="443" xr:uid="{00000000-0005-0000-0000-0000E5000000}"/>
    <cellStyle name="Normal 17" xfId="180" xr:uid="{00000000-0005-0000-0000-0000E6000000}"/>
    <cellStyle name="Normal 18" xfId="181" xr:uid="{00000000-0005-0000-0000-0000E7000000}"/>
    <cellStyle name="Normal 19" xfId="182" xr:uid="{00000000-0005-0000-0000-0000E8000000}"/>
    <cellStyle name="Normal 2" xfId="34" xr:uid="{00000000-0005-0000-0000-0000E9000000}"/>
    <cellStyle name="Normal 2 2" xfId="35" xr:uid="{00000000-0005-0000-0000-0000EA000000}"/>
    <cellStyle name="Normal 2 2 2" xfId="184" xr:uid="{00000000-0005-0000-0000-0000EB000000}"/>
    <cellStyle name="Normal 2 3" xfId="36" xr:uid="{00000000-0005-0000-0000-0000EC000000}"/>
    <cellStyle name="Normal 2 4" xfId="183" xr:uid="{00000000-0005-0000-0000-0000ED000000}"/>
    <cellStyle name="Normal 2 5" xfId="444" xr:uid="{00000000-0005-0000-0000-0000EE000000}"/>
    <cellStyle name="Normal 20" xfId="185" xr:uid="{00000000-0005-0000-0000-0000EF000000}"/>
    <cellStyle name="Normal 21" xfId="186" xr:uid="{00000000-0005-0000-0000-0000F0000000}"/>
    <cellStyle name="Normal 21 2" xfId="187" xr:uid="{00000000-0005-0000-0000-0000F1000000}"/>
    <cellStyle name="Normal 21_Copy of Fiscal Tables" xfId="188" xr:uid="{00000000-0005-0000-0000-0000F2000000}"/>
    <cellStyle name="Normal 22" xfId="189" xr:uid="{00000000-0005-0000-0000-0000F3000000}"/>
    <cellStyle name="Normal 22 2" xfId="190" xr:uid="{00000000-0005-0000-0000-0000F4000000}"/>
    <cellStyle name="Normal 22_Copy of Fiscal Tables" xfId="191" xr:uid="{00000000-0005-0000-0000-0000F5000000}"/>
    <cellStyle name="Normal 23" xfId="192" xr:uid="{00000000-0005-0000-0000-0000F6000000}"/>
    <cellStyle name="Normal 24" xfId="193" xr:uid="{00000000-0005-0000-0000-0000F7000000}"/>
    <cellStyle name="Normal 24 2" xfId="194" xr:uid="{00000000-0005-0000-0000-0000F8000000}"/>
    <cellStyle name="Normal 25" xfId="195" xr:uid="{00000000-0005-0000-0000-0000F9000000}"/>
    <cellStyle name="Normal 25 2" xfId="196" xr:uid="{00000000-0005-0000-0000-0000FA000000}"/>
    <cellStyle name="Normal 26" xfId="197" xr:uid="{00000000-0005-0000-0000-0000FB000000}"/>
    <cellStyle name="Normal 26 2" xfId="198" xr:uid="{00000000-0005-0000-0000-0000FC000000}"/>
    <cellStyle name="Normal 27" xfId="199" xr:uid="{00000000-0005-0000-0000-0000FD000000}"/>
    <cellStyle name="Normal 27 2" xfId="200" xr:uid="{00000000-0005-0000-0000-0000FE000000}"/>
    <cellStyle name="Normal 28" xfId="201" xr:uid="{00000000-0005-0000-0000-0000FF000000}"/>
    <cellStyle name="Normal 28 2" xfId="202" xr:uid="{00000000-0005-0000-0000-000000010000}"/>
    <cellStyle name="Normal 29" xfId="203" xr:uid="{00000000-0005-0000-0000-000001010000}"/>
    <cellStyle name="Normal 29 2" xfId="204" xr:uid="{00000000-0005-0000-0000-000002010000}"/>
    <cellStyle name="Normal 3" xfId="37" xr:uid="{00000000-0005-0000-0000-000003010000}"/>
    <cellStyle name="Normal 3 2" xfId="38" xr:uid="{00000000-0005-0000-0000-000004010000}"/>
    <cellStyle name="Normal 3 2 2" xfId="206" xr:uid="{00000000-0005-0000-0000-000005010000}"/>
    <cellStyle name="Normal 3 3" xfId="205" xr:uid="{00000000-0005-0000-0000-000006010000}"/>
    <cellStyle name="Normal 3_asset sales" xfId="207" xr:uid="{00000000-0005-0000-0000-000007010000}"/>
    <cellStyle name="Normal 30" xfId="208" xr:uid="{00000000-0005-0000-0000-000008010000}"/>
    <cellStyle name="Normal 30 2" xfId="209" xr:uid="{00000000-0005-0000-0000-000009010000}"/>
    <cellStyle name="Normal 31" xfId="210" xr:uid="{00000000-0005-0000-0000-00000A010000}"/>
    <cellStyle name="Normal 31 2" xfId="211" xr:uid="{00000000-0005-0000-0000-00000B010000}"/>
    <cellStyle name="Normal 32" xfId="212" xr:uid="{00000000-0005-0000-0000-00000C010000}"/>
    <cellStyle name="Normal 32 2" xfId="213" xr:uid="{00000000-0005-0000-0000-00000D010000}"/>
    <cellStyle name="Normal 33" xfId="214" xr:uid="{00000000-0005-0000-0000-00000E010000}"/>
    <cellStyle name="Normal 33 2" xfId="215" xr:uid="{00000000-0005-0000-0000-00000F010000}"/>
    <cellStyle name="Normal 34" xfId="216" xr:uid="{00000000-0005-0000-0000-000010010000}"/>
    <cellStyle name="Normal 34 2" xfId="217" xr:uid="{00000000-0005-0000-0000-000011010000}"/>
    <cellStyle name="Normal 35" xfId="218" xr:uid="{00000000-0005-0000-0000-000012010000}"/>
    <cellStyle name="Normal 35 2" xfId="219" xr:uid="{00000000-0005-0000-0000-000013010000}"/>
    <cellStyle name="Normal 36" xfId="220" xr:uid="{00000000-0005-0000-0000-000014010000}"/>
    <cellStyle name="Normal 37" xfId="221" xr:uid="{00000000-0005-0000-0000-000015010000}"/>
    <cellStyle name="Normal 38" xfId="222" xr:uid="{00000000-0005-0000-0000-000016010000}"/>
    <cellStyle name="Normal 39" xfId="223" xr:uid="{00000000-0005-0000-0000-000017010000}"/>
    <cellStyle name="Normal 4" xfId="39" xr:uid="{00000000-0005-0000-0000-000018010000}"/>
    <cellStyle name="Normal 4 2" xfId="40" xr:uid="{00000000-0005-0000-0000-000019010000}"/>
    <cellStyle name="Normal 40" xfId="224" xr:uid="{00000000-0005-0000-0000-00001A010000}"/>
    <cellStyle name="Normal 41" xfId="225" xr:uid="{00000000-0005-0000-0000-00001B010000}"/>
    <cellStyle name="Normal 42" xfId="226" xr:uid="{00000000-0005-0000-0000-00001C010000}"/>
    <cellStyle name="Normal 43" xfId="227" xr:uid="{00000000-0005-0000-0000-00001D010000}"/>
    <cellStyle name="Normal 44" xfId="228" xr:uid="{00000000-0005-0000-0000-00001E010000}"/>
    <cellStyle name="Normal 45" xfId="229" xr:uid="{00000000-0005-0000-0000-00001F010000}"/>
    <cellStyle name="Normal 46" xfId="230" xr:uid="{00000000-0005-0000-0000-000020010000}"/>
    <cellStyle name="Normal 47" xfId="231" xr:uid="{00000000-0005-0000-0000-000021010000}"/>
    <cellStyle name="Normal 5" xfId="3" xr:uid="{00000000-0005-0000-0000-000022010000}"/>
    <cellStyle name="Normal 5 2" xfId="41" xr:uid="{00000000-0005-0000-0000-000023010000}"/>
    <cellStyle name="Normal 5 2 2" xfId="445" xr:uid="{00000000-0005-0000-0000-000024010000}"/>
    <cellStyle name="Normal 6" xfId="42" xr:uid="{00000000-0005-0000-0000-000025010000}"/>
    <cellStyle name="Normal 6 2" xfId="43" xr:uid="{00000000-0005-0000-0000-000026010000}"/>
    <cellStyle name="Normal 6 3" xfId="232" xr:uid="{00000000-0005-0000-0000-000027010000}"/>
    <cellStyle name="Normal 6 4" xfId="446" xr:uid="{00000000-0005-0000-0000-000028010000}"/>
    <cellStyle name="Normal 7" xfId="44" xr:uid="{00000000-0005-0000-0000-000029010000}"/>
    <cellStyle name="Normal 7 2" xfId="233" xr:uid="{00000000-0005-0000-0000-00002A010000}"/>
    <cellStyle name="Normal 7 3" xfId="447" xr:uid="{00000000-0005-0000-0000-00002B010000}"/>
    <cellStyle name="Normal 8" xfId="45" xr:uid="{00000000-0005-0000-0000-00002C010000}"/>
    <cellStyle name="Normal 8 2" xfId="46" xr:uid="{00000000-0005-0000-0000-00002D010000}"/>
    <cellStyle name="Normal 8 3" xfId="234" xr:uid="{00000000-0005-0000-0000-00002E010000}"/>
    <cellStyle name="Normal 9" xfId="47" xr:uid="{00000000-0005-0000-0000-00002F010000}"/>
    <cellStyle name="Normal 9 2" xfId="235" xr:uid="{00000000-0005-0000-0000-000030010000}"/>
    <cellStyle name="Note" xfId="383" builtinId="10" customBuiltin="1"/>
    <cellStyle name="Note 2" xfId="236" xr:uid="{00000000-0005-0000-0000-000032010000}"/>
    <cellStyle name="Note 2 2" xfId="448" xr:uid="{00000000-0005-0000-0000-000033010000}"/>
    <cellStyle name="Note 3" xfId="449" xr:uid="{00000000-0005-0000-0000-000034010000}"/>
    <cellStyle name="Output" xfId="378" builtinId="21" customBuiltin="1"/>
    <cellStyle name="Output 2" xfId="237" xr:uid="{00000000-0005-0000-0000-000036010000}"/>
    <cellStyle name="Output Amounts" xfId="238" xr:uid="{00000000-0005-0000-0000-000037010000}"/>
    <cellStyle name="Output Column Headings" xfId="239" xr:uid="{00000000-0005-0000-0000-000038010000}"/>
    <cellStyle name="Output Line Items" xfId="240" xr:uid="{00000000-0005-0000-0000-000039010000}"/>
    <cellStyle name="Output Report Heading" xfId="241" xr:uid="{00000000-0005-0000-0000-00003A010000}"/>
    <cellStyle name="Output Report Title" xfId="242" xr:uid="{00000000-0005-0000-0000-00003B010000}"/>
    <cellStyle name="P" xfId="243" xr:uid="{00000000-0005-0000-0000-00003C010000}"/>
    <cellStyle name="P 2" xfId="244" xr:uid="{00000000-0005-0000-0000-00003D010000}"/>
    <cellStyle name="Percent" xfId="2" builtinId="5"/>
    <cellStyle name="Percent [2]" xfId="245" xr:uid="{00000000-0005-0000-0000-00003F010000}"/>
    <cellStyle name="Percent 10" xfId="368" xr:uid="{00000000-0005-0000-0000-000040010000}"/>
    <cellStyle name="Percent 11" xfId="246" xr:uid="{00000000-0005-0000-0000-000041010000}"/>
    <cellStyle name="Percent 12" xfId="369" xr:uid="{00000000-0005-0000-0000-000042010000}"/>
    <cellStyle name="Percent 2" xfId="48" xr:uid="{00000000-0005-0000-0000-000043010000}"/>
    <cellStyle name="Percent 2 2" xfId="49" xr:uid="{00000000-0005-0000-0000-000044010000}"/>
    <cellStyle name="Percent 2 3" xfId="50" xr:uid="{00000000-0005-0000-0000-000045010000}"/>
    <cellStyle name="Percent 3" xfId="51" xr:uid="{00000000-0005-0000-0000-000046010000}"/>
    <cellStyle name="Percent 3 2" xfId="247" xr:uid="{00000000-0005-0000-0000-000047010000}"/>
    <cellStyle name="Percent 4" xfId="52" xr:uid="{00000000-0005-0000-0000-000048010000}"/>
    <cellStyle name="Percent 4 2" xfId="248" xr:uid="{00000000-0005-0000-0000-000049010000}"/>
    <cellStyle name="Percent 5" xfId="53" xr:uid="{00000000-0005-0000-0000-00004A010000}"/>
    <cellStyle name="Percent 5 2" xfId="249" xr:uid="{00000000-0005-0000-0000-00004B010000}"/>
    <cellStyle name="Percent 6" xfId="54" xr:uid="{00000000-0005-0000-0000-00004C010000}"/>
    <cellStyle name="Percent 6 2" xfId="250" xr:uid="{00000000-0005-0000-0000-00004D010000}"/>
    <cellStyle name="Percent 7" xfId="55" xr:uid="{00000000-0005-0000-0000-00004E010000}"/>
    <cellStyle name="Percent 8" xfId="56" xr:uid="{00000000-0005-0000-0000-00004F010000}"/>
    <cellStyle name="Percent 9" xfId="57" xr:uid="{00000000-0005-0000-0000-000050010000}"/>
    <cellStyle name="Refdb standard" xfId="251" xr:uid="{00000000-0005-0000-0000-000051010000}"/>
    <cellStyle name="ReportData" xfId="252" xr:uid="{00000000-0005-0000-0000-000052010000}"/>
    <cellStyle name="ReportElements" xfId="253" xr:uid="{00000000-0005-0000-0000-000053010000}"/>
    <cellStyle name="ReportHeader" xfId="254" xr:uid="{00000000-0005-0000-0000-000054010000}"/>
    <cellStyle name="SAPBEXaggData" xfId="255" xr:uid="{00000000-0005-0000-0000-000055010000}"/>
    <cellStyle name="SAPBEXaggDataEmph" xfId="256" xr:uid="{00000000-0005-0000-0000-000056010000}"/>
    <cellStyle name="SAPBEXaggItem" xfId="257" xr:uid="{00000000-0005-0000-0000-000057010000}"/>
    <cellStyle name="SAPBEXaggItemX" xfId="258" xr:uid="{00000000-0005-0000-0000-000058010000}"/>
    <cellStyle name="SAPBEXchaText" xfId="259" xr:uid="{00000000-0005-0000-0000-000059010000}"/>
    <cellStyle name="SAPBEXexcBad7" xfId="260" xr:uid="{00000000-0005-0000-0000-00005A010000}"/>
    <cellStyle name="SAPBEXexcBad8" xfId="261" xr:uid="{00000000-0005-0000-0000-00005B010000}"/>
    <cellStyle name="SAPBEXexcBad9" xfId="262" xr:uid="{00000000-0005-0000-0000-00005C010000}"/>
    <cellStyle name="SAPBEXexcCritical4" xfId="263" xr:uid="{00000000-0005-0000-0000-00005D010000}"/>
    <cellStyle name="SAPBEXexcCritical5" xfId="264" xr:uid="{00000000-0005-0000-0000-00005E010000}"/>
    <cellStyle name="SAPBEXexcCritical6" xfId="265" xr:uid="{00000000-0005-0000-0000-00005F010000}"/>
    <cellStyle name="SAPBEXexcGood1" xfId="266" xr:uid="{00000000-0005-0000-0000-000060010000}"/>
    <cellStyle name="SAPBEXexcGood2" xfId="267" xr:uid="{00000000-0005-0000-0000-000061010000}"/>
    <cellStyle name="SAPBEXexcGood3" xfId="268" xr:uid="{00000000-0005-0000-0000-000062010000}"/>
    <cellStyle name="SAPBEXfilterDrill" xfId="269" xr:uid="{00000000-0005-0000-0000-000063010000}"/>
    <cellStyle name="SAPBEXfilterItem" xfId="270" xr:uid="{00000000-0005-0000-0000-000064010000}"/>
    <cellStyle name="SAPBEXfilterText" xfId="271" xr:uid="{00000000-0005-0000-0000-000065010000}"/>
    <cellStyle name="SAPBEXformats" xfId="272" xr:uid="{00000000-0005-0000-0000-000066010000}"/>
    <cellStyle name="SAPBEXheaderItem" xfId="273" xr:uid="{00000000-0005-0000-0000-000067010000}"/>
    <cellStyle name="SAPBEXheaderText" xfId="274" xr:uid="{00000000-0005-0000-0000-000068010000}"/>
    <cellStyle name="SAPBEXHLevel0" xfId="275" xr:uid="{00000000-0005-0000-0000-000069010000}"/>
    <cellStyle name="SAPBEXHLevel0X" xfId="276" xr:uid="{00000000-0005-0000-0000-00006A010000}"/>
    <cellStyle name="SAPBEXHLevel1" xfId="277" xr:uid="{00000000-0005-0000-0000-00006B010000}"/>
    <cellStyle name="SAPBEXHLevel1X" xfId="278" xr:uid="{00000000-0005-0000-0000-00006C010000}"/>
    <cellStyle name="SAPBEXHLevel2" xfId="279" xr:uid="{00000000-0005-0000-0000-00006D010000}"/>
    <cellStyle name="SAPBEXHLevel2X" xfId="280" xr:uid="{00000000-0005-0000-0000-00006E010000}"/>
    <cellStyle name="SAPBEXHLevel3" xfId="281" xr:uid="{00000000-0005-0000-0000-00006F010000}"/>
    <cellStyle name="SAPBEXHLevel3X" xfId="282" xr:uid="{00000000-0005-0000-0000-000070010000}"/>
    <cellStyle name="SAPBEXresData" xfId="283" xr:uid="{00000000-0005-0000-0000-000071010000}"/>
    <cellStyle name="SAPBEXresDataEmph" xfId="284" xr:uid="{00000000-0005-0000-0000-000072010000}"/>
    <cellStyle name="SAPBEXresItem" xfId="285" xr:uid="{00000000-0005-0000-0000-000073010000}"/>
    <cellStyle name="SAPBEXresItemX" xfId="286" xr:uid="{00000000-0005-0000-0000-000074010000}"/>
    <cellStyle name="SAPBEXstdData" xfId="287" xr:uid="{00000000-0005-0000-0000-000075010000}"/>
    <cellStyle name="SAPBEXstdDataEmph" xfId="288" xr:uid="{00000000-0005-0000-0000-000076010000}"/>
    <cellStyle name="SAPBEXstdItem" xfId="289" xr:uid="{00000000-0005-0000-0000-000077010000}"/>
    <cellStyle name="SAPBEXstdItemX" xfId="290" xr:uid="{00000000-0005-0000-0000-000078010000}"/>
    <cellStyle name="SAPBEXtitle" xfId="291" xr:uid="{00000000-0005-0000-0000-000079010000}"/>
    <cellStyle name="SAPBEXundefined" xfId="292" xr:uid="{00000000-0005-0000-0000-00007A010000}"/>
    <cellStyle name="Style 1" xfId="293" xr:uid="{00000000-0005-0000-0000-00007B010000}"/>
    <cellStyle name="Style1" xfId="294" xr:uid="{00000000-0005-0000-0000-00007C010000}"/>
    <cellStyle name="Style2" xfId="295" xr:uid="{00000000-0005-0000-0000-00007D010000}"/>
    <cellStyle name="Style3" xfId="296" xr:uid="{00000000-0005-0000-0000-00007E010000}"/>
    <cellStyle name="Style4" xfId="297" xr:uid="{00000000-0005-0000-0000-00007F010000}"/>
    <cellStyle name="Style5" xfId="298" xr:uid="{00000000-0005-0000-0000-000080010000}"/>
    <cellStyle name="Style6" xfId="299" xr:uid="{00000000-0005-0000-0000-000081010000}"/>
    <cellStyle name="Table Footnote" xfId="300" xr:uid="{00000000-0005-0000-0000-000082010000}"/>
    <cellStyle name="Table Footnote 2" xfId="301" xr:uid="{00000000-0005-0000-0000-000083010000}"/>
    <cellStyle name="Table Footnote 2 2" xfId="302" xr:uid="{00000000-0005-0000-0000-000084010000}"/>
    <cellStyle name="Table Footnote_Table 5.6 sales of assets 23Feb2010" xfId="303" xr:uid="{00000000-0005-0000-0000-000085010000}"/>
    <cellStyle name="Table Header" xfId="304" xr:uid="{00000000-0005-0000-0000-000086010000}"/>
    <cellStyle name="Table Header 2" xfId="305" xr:uid="{00000000-0005-0000-0000-000087010000}"/>
    <cellStyle name="Table Header 2 2" xfId="306" xr:uid="{00000000-0005-0000-0000-000088010000}"/>
    <cellStyle name="Table Header_Table 5.6 sales of assets 23Feb2010" xfId="307" xr:uid="{00000000-0005-0000-0000-000089010000}"/>
    <cellStyle name="Table Heading 1" xfId="308" xr:uid="{00000000-0005-0000-0000-00008A010000}"/>
    <cellStyle name="Table Heading 1 2" xfId="309" xr:uid="{00000000-0005-0000-0000-00008B010000}"/>
    <cellStyle name="Table Heading 1 2 2" xfId="310" xr:uid="{00000000-0005-0000-0000-00008C010000}"/>
    <cellStyle name="Table Heading 1_Table 5.6 sales of assets 23Feb2010" xfId="311" xr:uid="{00000000-0005-0000-0000-00008D010000}"/>
    <cellStyle name="Table Heading 2" xfId="312" xr:uid="{00000000-0005-0000-0000-00008E010000}"/>
    <cellStyle name="Table Heading 2 2" xfId="313" xr:uid="{00000000-0005-0000-0000-00008F010000}"/>
    <cellStyle name="Table Heading 2_Table 5.6 sales of assets 23Feb2010" xfId="314" xr:uid="{00000000-0005-0000-0000-000090010000}"/>
    <cellStyle name="Table Of Which" xfId="315" xr:uid="{00000000-0005-0000-0000-000091010000}"/>
    <cellStyle name="Table Of Which 2" xfId="316" xr:uid="{00000000-0005-0000-0000-000092010000}"/>
    <cellStyle name="Table Of Which_Table 5.6 sales of assets 23Feb2010" xfId="317" xr:uid="{00000000-0005-0000-0000-000093010000}"/>
    <cellStyle name="Table Row Billions" xfId="318" xr:uid="{00000000-0005-0000-0000-000094010000}"/>
    <cellStyle name="Table Row Billions 2" xfId="319" xr:uid="{00000000-0005-0000-0000-000095010000}"/>
    <cellStyle name="Table Row Billions Check" xfId="320" xr:uid="{00000000-0005-0000-0000-000096010000}"/>
    <cellStyle name="Table Row Billions Check 2" xfId="321" xr:uid="{00000000-0005-0000-0000-000097010000}"/>
    <cellStyle name="Table Row Billions Check 3" xfId="322" xr:uid="{00000000-0005-0000-0000-000098010000}"/>
    <cellStyle name="Table Row Billions Check_asset sales" xfId="323" xr:uid="{00000000-0005-0000-0000-000099010000}"/>
    <cellStyle name="Table Row Billions_Table 5.6 sales of assets 23Feb2010" xfId="324" xr:uid="{00000000-0005-0000-0000-00009A010000}"/>
    <cellStyle name="Table Row Millions" xfId="325" xr:uid="{00000000-0005-0000-0000-00009B010000}"/>
    <cellStyle name="Table Row Millions 2" xfId="326" xr:uid="{00000000-0005-0000-0000-00009C010000}"/>
    <cellStyle name="Table Row Millions 2 2" xfId="327" xr:uid="{00000000-0005-0000-0000-00009D010000}"/>
    <cellStyle name="Table Row Millions Check" xfId="328" xr:uid="{00000000-0005-0000-0000-00009E010000}"/>
    <cellStyle name="Table Row Millions Check 2" xfId="329" xr:uid="{00000000-0005-0000-0000-00009F010000}"/>
    <cellStyle name="Table Row Millions Check 3" xfId="330" xr:uid="{00000000-0005-0000-0000-0000A0010000}"/>
    <cellStyle name="Table Row Millions Check 4" xfId="331" xr:uid="{00000000-0005-0000-0000-0000A1010000}"/>
    <cellStyle name="Table Row Millions Check_asset sales" xfId="332" xr:uid="{00000000-0005-0000-0000-0000A2010000}"/>
    <cellStyle name="Table Row Millions_Table 5.6 sales of assets 23Feb2010" xfId="333" xr:uid="{00000000-0005-0000-0000-0000A3010000}"/>
    <cellStyle name="Table Row Percentage" xfId="334" xr:uid="{00000000-0005-0000-0000-0000A4010000}"/>
    <cellStyle name="Table Row Percentage 2" xfId="335" xr:uid="{00000000-0005-0000-0000-0000A5010000}"/>
    <cellStyle name="Table Row Percentage Check" xfId="336" xr:uid="{00000000-0005-0000-0000-0000A6010000}"/>
    <cellStyle name="Table Row Percentage Check 2" xfId="337" xr:uid="{00000000-0005-0000-0000-0000A7010000}"/>
    <cellStyle name="Table Row Percentage Check 3" xfId="338" xr:uid="{00000000-0005-0000-0000-0000A8010000}"/>
    <cellStyle name="Table Row Percentage Check_asset sales" xfId="339" xr:uid="{00000000-0005-0000-0000-0000A9010000}"/>
    <cellStyle name="Table Row Percentage_Table 5.6 sales of assets 23Feb2010" xfId="340" xr:uid="{00000000-0005-0000-0000-0000AA010000}"/>
    <cellStyle name="Table Total Billions" xfId="341" xr:uid="{00000000-0005-0000-0000-0000AB010000}"/>
    <cellStyle name="Table Total Billions 2" xfId="342" xr:uid="{00000000-0005-0000-0000-0000AC010000}"/>
    <cellStyle name="Table Total Billions_Table 5.6 sales of assets 23Feb2010" xfId="343" xr:uid="{00000000-0005-0000-0000-0000AD010000}"/>
    <cellStyle name="Table Total Millions" xfId="344" xr:uid="{00000000-0005-0000-0000-0000AE010000}"/>
    <cellStyle name="Table Total Millions 2" xfId="345" xr:uid="{00000000-0005-0000-0000-0000AF010000}"/>
    <cellStyle name="Table Total Millions 2 2" xfId="346" xr:uid="{00000000-0005-0000-0000-0000B0010000}"/>
    <cellStyle name="Table Total Millions_Table 5.6 sales of assets 23Feb2010" xfId="347" xr:uid="{00000000-0005-0000-0000-0000B1010000}"/>
    <cellStyle name="Table Total Percentage" xfId="348" xr:uid="{00000000-0005-0000-0000-0000B2010000}"/>
    <cellStyle name="Table Total Percentage 2" xfId="349" xr:uid="{00000000-0005-0000-0000-0000B3010000}"/>
    <cellStyle name="Table Total Percentage_Table 5.6 sales of assets 23Feb2010" xfId="350" xr:uid="{00000000-0005-0000-0000-0000B4010000}"/>
    <cellStyle name="Table Units" xfId="351" xr:uid="{00000000-0005-0000-0000-0000B5010000}"/>
    <cellStyle name="Table Units 2" xfId="352" xr:uid="{00000000-0005-0000-0000-0000B6010000}"/>
    <cellStyle name="Table Units 2 2" xfId="353" xr:uid="{00000000-0005-0000-0000-0000B7010000}"/>
    <cellStyle name="Table Units_Table 5.6 sales of assets 23Feb2010" xfId="354" xr:uid="{00000000-0005-0000-0000-0000B8010000}"/>
    <cellStyle name="Times New Roman" xfId="355" xr:uid="{00000000-0005-0000-0000-0000B9010000}"/>
    <cellStyle name="Title 2" xfId="356" xr:uid="{00000000-0005-0000-0000-0000BA010000}"/>
    <cellStyle name="Title 2 2" xfId="451" xr:uid="{00000000-0005-0000-0000-0000BB010000}"/>
    <cellStyle name="Title 3" xfId="357" xr:uid="{00000000-0005-0000-0000-0000BC010000}"/>
    <cellStyle name="Title 3 2" xfId="452" xr:uid="{00000000-0005-0000-0000-0000BD010000}"/>
    <cellStyle name="Title 4" xfId="358" xr:uid="{00000000-0005-0000-0000-0000BE010000}"/>
    <cellStyle name="Title 4 2" xfId="453" xr:uid="{00000000-0005-0000-0000-0000BF010000}"/>
    <cellStyle name="Title 5" xfId="450" xr:uid="{00000000-0005-0000-0000-0000C0010000}"/>
    <cellStyle name="Total" xfId="385" builtinId="25" customBuiltin="1"/>
    <cellStyle name="Total 2" xfId="359" xr:uid="{00000000-0005-0000-0000-0000C2010000}"/>
    <cellStyle name="Warning Text" xfId="382" builtinId="11" customBuiltin="1"/>
    <cellStyle name="Warning Text 2" xfId="360" xr:uid="{00000000-0005-0000-0000-0000C4010000}"/>
    <cellStyle name="whole number" xfId="361" xr:uid="{00000000-0005-0000-0000-0000C5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818590</xdr:colOff>
      <xdr:row>0</xdr:row>
      <xdr:rowOff>114300</xdr:rowOff>
    </xdr:from>
    <xdr:to>
      <xdr:col>1</xdr:col>
      <xdr:colOff>660524</xdr:colOff>
      <xdr:row>3</xdr:row>
      <xdr:rowOff>0</xdr:rowOff>
    </xdr:to>
    <xdr:pic>
      <xdr:nvPicPr>
        <xdr:cNvPr id="2" name="Picture 1" descr="UtilityRegulator.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18590" y="114300"/>
          <a:ext cx="1562784" cy="5397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818590</xdr:colOff>
      <xdr:row>0</xdr:row>
      <xdr:rowOff>114300</xdr:rowOff>
    </xdr:from>
    <xdr:to>
      <xdr:col>2</xdr:col>
      <xdr:colOff>100721</xdr:colOff>
      <xdr:row>3</xdr:row>
      <xdr:rowOff>0</xdr:rowOff>
    </xdr:to>
    <xdr:pic>
      <xdr:nvPicPr>
        <xdr:cNvPr id="2" name="Picture 1" descr="UtilityRegulator.jp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18590" y="114300"/>
          <a:ext cx="1562784" cy="5397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obr.uk/efo/economic-and-fiscal-outlook-march-2022/" TargetMode="External"/><Relationship Id="rId1" Type="http://schemas.openxmlformats.org/officeDocument/2006/relationships/hyperlink" Target="https://www.ons.gov.uk/economy/inflationandpriceindices/datasets/consumerpriceinflation"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obr.uk/efo/economic-and-fiscal-outlook-march-2022/" TargetMode="External"/><Relationship Id="rId1" Type="http://schemas.openxmlformats.org/officeDocument/2006/relationships/hyperlink" Target="https://www.ons.gov.uk/economy/inflationandpriceindices/datasets/consumerpriceinflation"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B1:W141"/>
  <sheetViews>
    <sheetView topLeftCell="B4" zoomScale="70" zoomScaleNormal="70" workbookViewId="0">
      <selection activeCell="G58" sqref="G58"/>
    </sheetView>
  </sheetViews>
  <sheetFormatPr defaultColWidth="9.109375" defaultRowHeight="14.4"/>
  <cols>
    <col min="1" max="1" width="4.21875" style="1" customWidth="1"/>
    <col min="2" max="2" width="4.44140625" style="1" customWidth="1"/>
    <col min="3" max="3" width="9.109375" style="1"/>
    <col min="4" max="4" width="10.44140625" style="1" customWidth="1"/>
    <col min="5" max="5" width="11.44140625" style="1" customWidth="1"/>
    <col min="6" max="20" width="9.109375" style="1"/>
    <col min="21" max="21" width="19.44140625" style="1" customWidth="1"/>
    <col min="22" max="22" width="36.33203125" style="1" customWidth="1"/>
    <col min="23" max="23" width="13.88671875" style="1" customWidth="1"/>
    <col min="24" max="16384" width="9.109375" style="1"/>
  </cols>
  <sheetData>
    <row r="1" spans="2:23" ht="15" thickBot="1"/>
    <row r="2" spans="2:23">
      <c r="B2" s="2"/>
      <c r="C2" s="3"/>
      <c r="D2" s="4"/>
      <c r="E2" s="5"/>
      <c r="F2" s="5"/>
      <c r="G2" s="5"/>
      <c r="H2" s="5"/>
      <c r="I2" s="5"/>
      <c r="J2" s="5"/>
      <c r="K2" s="5"/>
      <c r="L2" s="5"/>
      <c r="M2" s="5"/>
      <c r="N2" s="5"/>
      <c r="O2" s="5"/>
      <c r="P2" s="5"/>
      <c r="Q2" s="5"/>
      <c r="R2" s="5"/>
      <c r="S2" s="6"/>
      <c r="U2" s="89" t="s">
        <v>0</v>
      </c>
      <c r="V2" s="90" t="s">
        <v>1</v>
      </c>
      <c r="W2" s="91"/>
    </row>
    <row r="3" spans="2:23">
      <c r="B3" s="7"/>
      <c r="C3" s="8" t="s">
        <v>2</v>
      </c>
      <c r="D3" s="9" t="s">
        <v>3</v>
      </c>
      <c r="E3" s="8"/>
      <c r="F3" s="10" t="s">
        <v>4</v>
      </c>
      <c r="G3" s="11"/>
      <c r="H3" s="11"/>
      <c r="I3" s="11"/>
      <c r="J3" s="11"/>
      <c r="K3" s="11"/>
      <c r="L3" s="11"/>
      <c r="M3" s="11"/>
      <c r="N3" s="11"/>
      <c r="O3" s="11"/>
      <c r="P3" s="11"/>
      <c r="Q3" s="11"/>
      <c r="R3" s="11"/>
      <c r="S3" s="12"/>
      <c r="U3" s="92"/>
      <c r="V3" s="8"/>
      <c r="W3" s="12"/>
    </row>
    <row r="4" spans="2:23" ht="29.4" thickBot="1">
      <c r="B4" s="7"/>
      <c r="C4" s="8"/>
      <c r="D4" s="8"/>
      <c r="E4" s="8"/>
      <c r="F4" s="13" t="s">
        <v>5</v>
      </c>
      <c r="G4" s="14" t="s">
        <v>6</v>
      </c>
      <c r="H4" s="14" t="s">
        <v>7</v>
      </c>
      <c r="I4" s="14" t="s">
        <v>8</v>
      </c>
      <c r="J4" s="14" t="s">
        <v>9</v>
      </c>
      <c r="K4" s="14" t="s">
        <v>10</v>
      </c>
      <c r="L4" s="14" t="s">
        <v>11</v>
      </c>
      <c r="M4" s="14" t="s">
        <v>12</v>
      </c>
      <c r="N4" s="14" t="s">
        <v>13</v>
      </c>
      <c r="O4" s="14" t="s">
        <v>14</v>
      </c>
      <c r="P4" s="14" t="s">
        <v>15</v>
      </c>
      <c r="Q4" s="14" t="s">
        <v>16</v>
      </c>
      <c r="R4" s="14" t="s">
        <v>17</v>
      </c>
      <c r="S4" s="12"/>
      <c r="U4" s="95" t="s">
        <v>18</v>
      </c>
      <c r="V4" s="94" t="s">
        <v>150</v>
      </c>
      <c r="W4" s="12"/>
    </row>
    <row r="5" spans="2:23">
      <c r="B5" s="7"/>
      <c r="C5" s="8"/>
      <c r="D5" s="8"/>
      <c r="E5" s="8">
        <v>1987</v>
      </c>
      <c r="F5" s="8">
        <v>101.9</v>
      </c>
      <c r="G5" s="15">
        <v>100</v>
      </c>
      <c r="H5" s="8">
        <v>100.4</v>
      </c>
      <c r="I5" s="8">
        <v>100.6</v>
      </c>
      <c r="J5" s="8">
        <v>101.8</v>
      </c>
      <c r="K5" s="8">
        <v>101.9</v>
      </c>
      <c r="L5" s="8">
        <v>101.9</v>
      </c>
      <c r="M5" s="8">
        <v>101.8</v>
      </c>
      <c r="N5" s="8">
        <v>102.1</v>
      </c>
      <c r="O5" s="8">
        <v>102.4</v>
      </c>
      <c r="P5" s="8">
        <v>102.9</v>
      </c>
      <c r="Q5" s="8">
        <v>103.4</v>
      </c>
      <c r="R5" s="8">
        <v>103.3</v>
      </c>
      <c r="S5" s="12"/>
      <c r="U5" s="92"/>
      <c r="V5" s="97" t="s">
        <v>151</v>
      </c>
      <c r="W5" s="12"/>
    </row>
    <row r="6" spans="2:23" ht="15" thickBot="1">
      <c r="B6" s="7"/>
      <c r="C6" s="8"/>
      <c r="D6" s="8"/>
      <c r="E6" s="8">
        <v>1988</v>
      </c>
      <c r="F6" s="8">
        <v>106.9</v>
      </c>
      <c r="G6" s="8">
        <v>103.3</v>
      </c>
      <c r="H6" s="8">
        <v>103.7</v>
      </c>
      <c r="I6" s="8">
        <v>104.1</v>
      </c>
      <c r="J6" s="8">
        <v>105.8</v>
      </c>
      <c r="K6" s="8">
        <v>106.2</v>
      </c>
      <c r="L6" s="8">
        <v>106.6</v>
      </c>
      <c r="M6" s="8">
        <v>106.7</v>
      </c>
      <c r="N6" s="8">
        <v>107.9</v>
      </c>
      <c r="O6" s="8">
        <v>108.4</v>
      </c>
      <c r="P6" s="8">
        <v>109.5</v>
      </c>
      <c r="Q6" s="15">
        <v>110</v>
      </c>
      <c r="R6" s="8">
        <v>110.3</v>
      </c>
      <c r="S6" s="12"/>
      <c r="U6" s="96"/>
      <c r="V6" s="16"/>
      <c r="W6" s="93"/>
    </row>
    <row r="7" spans="2:23">
      <c r="B7" s="7"/>
      <c r="C7" s="8"/>
      <c r="D7" s="8"/>
      <c r="E7" s="8">
        <v>1989</v>
      </c>
      <c r="F7" s="8">
        <v>115.2</v>
      </c>
      <c r="G7" s="15">
        <v>111</v>
      </c>
      <c r="H7" s="8">
        <v>111.8</v>
      </c>
      <c r="I7" s="8">
        <v>112.3</v>
      </c>
      <c r="J7" s="8">
        <v>114.3</v>
      </c>
      <c r="K7" s="15">
        <v>115</v>
      </c>
      <c r="L7" s="8">
        <v>115.4</v>
      </c>
      <c r="M7" s="8">
        <v>115.5</v>
      </c>
      <c r="N7" s="8">
        <v>115.8</v>
      </c>
      <c r="O7" s="8">
        <v>116.6</v>
      </c>
      <c r="P7" s="8">
        <v>117.5</v>
      </c>
      <c r="Q7" s="8">
        <v>118.5</v>
      </c>
      <c r="R7" s="8">
        <v>118.8</v>
      </c>
      <c r="S7" s="12"/>
    </row>
    <row r="8" spans="2:23">
      <c r="B8" s="7"/>
      <c r="C8" s="8"/>
      <c r="D8" s="8"/>
      <c r="E8" s="8">
        <v>1990</v>
      </c>
      <c r="F8" s="8">
        <v>126.1</v>
      </c>
      <c r="G8" s="8">
        <v>119.5</v>
      </c>
      <c r="H8" s="8">
        <v>120.2</v>
      </c>
      <c r="I8" s="8">
        <v>121.4</v>
      </c>
      <c r="J8" s="8">
        <v>125.1</v>
      </c>
      <c r="K8" s="8">
        <v>126.2</v>
      </c>
      <c r="L8" s="8">
        <v>126.7</v>
      </c>
      <c r="M8" s="8">
        <v>126.8</v>
      </c>
      <c r="N8" s="8">
        <v>128.1</v>
      </c>
      <c r="O8" s="8">
        <v>129.30000000000001</v>
      </c>
      <c r="P8" s="8">
        <v>130.30000000000001</v>
      </c>
      <c r="Q8" s="15">
        <v>130</v>
      </c>
      <c r="R8" s="8">
        <v>129.9</v>
      </c>
      <c r="S8" s="12"/>
    </row>
    <row r="9" spans="2:23">
      <c r="B9" s="7"/>
      <c r="C9" s="8"/>
      <c r="D9" s="8"/>
      <c r="E9" s="8">
        <v>1991</v>
      </c>
      <c r="F9" s="8">
        <v>133.5</v>
      </c>
      <c r="G9" s="8">
        <v>130.19999999999999</v>
      </c>
      <c r="H9" s="8">
        <v>130.9</v>
      </c>
      <c r="I9" s="8">
        <v>131.4</v>
      </c>
      <c r="J9" s="8">
        <v>133.1</v>
      </c>
      <c r="K9" s="8">
        <v>133.5</v>
      </c>
      <c r="L9" s="8">
        <v>134.1</v>
      </c>
      <c r="M9" s="8">
        <v>133.80000000000001</v>
      </c>
      <c r="N9" s="8">
        <v>134.1</v>
      </c>
      <c r="O9" s="8">
        <v>134.6</v>
      </c>
      <c r="P9" s="8">
        <v>135.1</v>
      </c>
      <c r="Q9" s="8">
        <v>135.6</v>
      </c>
      <c r="R9" s="8">
        <v>135.69999999999999</v>
      </c>
      <c r="S9" s="12"/>
    </row>
    <row r="10" spans="2:23">
      <c r="B10" s="7"/>
      <c r="C10" s="8"/>
      <c r="D10" s="8"/>
      <c r="E10" s="8">
        <v>1992</v>
      </c>
      <c r="F10" s="8">
        <v>138.5</v>
      </c>
      <c r="G10" s="8">
        <v>135.6</v>
      </c>
      <c r="H10" s="8">
        <v>136.30000000000001</v>
      </c>
      <c r="I10" s="8">
        <v>136.69999999999999</v>
      </c>
      <c r="J10" s="8">
        <v>138.80000000000001</v>
      </c>
      <c r="K10" s="8">
        <v>139.30000000000001</v>
      </c>
      <c r="L10" s="8">
        <v>139.30000000000001</v>
      </c>
      <c r="M10" s="8">
        <v>138.80000000000001</v>
      </c>
      <c r="N10" s="8">
        <v>138.9</v>
      </c>
      <c r="O10" s="8">
        <v>139.4</v>
      </c>
      <c r="P10" s="8">
        <v>139.9</v>
      </c>
      <c r="Q10" s="8">
        <v>139.69999999999999</v>
      </c>
      <c r="R10" s="8">
        <v>139.19999999999999</v>
      </c>
      <c r="S10" s="12"/>
    </row>
    <row r="11" spans="2:23">
      <c r="B11" s="7"/>
      <c r="C11" s="8"/>
      <c r="D11" s="8"/>
      <c r="E11" s="8">
        <v>1993</v>
      </c>
      <c r="F11" s="8">
        <v>140.69999999999999</v>
      </c>
      <c r="G11" s="8">
        <v>137.9</v>
      </c>
      <c r="H11" s="8">
        <v>138.80000000000001</v>
      </c>
      <c r="I11" s="8">
        <v>139.30000000000001</v>
      </c>
      <c r="J11" s="8">
        <v>140.6</v>
      </c>
      <c r="K11" s="8">
        <v>141.1</v>
      </c>
      <c r="L11" s="15">
        <v>141</v>
      </c>
      <c r="M11" s="8">
        <v>140.69999999999999</v>
      </c>
      <c r="N11" s="8">
        <v>141.30000000000001</v>
      </c>
      <c r="O11" s="8">
        <v>141.9</v>
      </c>
      <c r="P11" s="8">
        <v>141.80000000000001</v>
      </c>
      <c r="Q11" s="8">
        <v>141.6</v>
      </c>
      <c r="R11" s="8">
        <v>141.9</v>
      </c>
      <c r="S11" s="12"/>
    </row>
    <row r="12" spans="2:23">
      <c r="B12" s="7"/>
      <c r="C12" s="8"/>
      <c r="D12" s="8"/>
      <c r="E12" s="8">
        <v>1994</v>
      </c>
      <c r="F12" s="8">
        <v>144.1</v>
      </c>
      <c r="G12" s="8">
        <v>141.30000000000001</v>
      </c>
      <c r="H12" s="8">
        <v>142.1</v>
      </c>
      <c r="I12" s="8">
        <v>142.5</v>
      </c>
      <c r="J12" s="8">
        <v>144.19999999999999</v>
      </c>
      <c r="K12" s="8">
        <v>144.69999999999999</v>
      </c>
      <c r="L12" s="8">
        <v>144.69999999999999</v>
      </c>
      <c r="M12" s="15">
        <v>144</v>
      </c>
      <c r="N12" s="8">
        <v>144.69999999999999</v>
      </c>
      <c r="O12" s="15">
        <v>145</v>
      </c>
      <c r="P12" s="8">
        <v>145.19999999999999</v>
      </c>
      <c r="Q12" s="8">
        <v>145.30000000000001</v>
      </c>
      <c r="R12" s="15">
        <v>146</v>
      </c>
      <c r="S12" s="12"/>
    </row>
    <row r="13" spans="2:23">
      <c r="B13" s="7"/>
      <c r="C13" s="8"/>
      <c r="D13" s="8"/>
      <c r="E13" s="8">
        <v>1995</v>
      </c>
      <c r="F13" s="8">
        <v>149.1</v>
      </c>
      <c r="G13" s="15">
        <v>146</v>
      </c>
      <c r="H13" s="8">
        <v>146.9</v>
      </c>
      <c r="I13" s="8">
        <v>147.5</v>
      </c>
      <c r="J13" s="15">
        <v>149</v>
      </c>
      <c r="K13" s="8">
        <v>149.6</v>
      </c>
      <c r="L13" s="8">
        <v>149.80000000000001</v>
      </c>
      <c r="M13" s="8">
        <v>149.1</v>
      </c>
      <c r="N13" s="8">
        <v>149.9</v>
      </c>
      <c r="O13" s="8">
        <v>150.6</v>
      </c>
      <c r="P13" s="8">
        <v>149.80000000000001</v>
      </c>
      <c r="Q13" s="8">
        <v>149.80000000000001</v>
      </c>
      <c r="R13" s="8">
        <v>150.69999999999999</v>
      </c>
      <c r="S13" s="12"/>
    </row>
    <row r="14" spans="2:23">
      <c r="B14" s="7"/>
      <c r="C14" s="8"/>
      <c r="D14" s="8"/>
      <c r="E14" s="8">
        <v>1996</v>
      </c>
      <c r="F14" s="8">
        <v>152.69999999999999</v>
      </c>
      <c r="G14" s="8">
        <v>150.19999999999999</v>
      </c>
      <c r="H14" s="8">
        <v>150.9</v>
      </c>
      <c r="I14" s="8">
        <v>151.5</v>
      </c>
      <c r="J14" s="8">
        <v>152.6</v>
      </c>
      <c r="K14" s="8">
        <v>152.9</v>
      </c>
      <c r="L14" s="15">
        <v>153</v>
      </c>
      <c r="M14" s="8">
        <v>152.4</v>
      </c>
      <c r="N14" s="8">
        <v>153.1</v>
      </c>
      <c r="O14" s="8">
        <v>153.80000000000001</v>
      </c>
      <c r="P14" s="8">
        <v>153.80000000000001</v>
      </c>
      <c r="Q14" s="8">
        <v>153.9</v>
      </c>
      <c r="R14" s="8">
        <v>154.4</v>
      </c>
      <c r="S14" s="12"/>
    </row>
    <row r="15" spans="2:23">
      <c r="B15" s="7"/>
      <c r="C15" s="8"/>
      <c r="D15" s="8"/>
      <c r="E15" s="8">
        <v>1997</v>
      </c>
      <c r="F15" s="8">
        <v>157.5</v>
      </c>
      <c r="G15" s="8">
        <v>154.4</v>
      </c>
      <c r="H15" s="15">
        <v>155</v>
      </c>
      <c r="I15" s="8">
        <v>155.4</v>
      </c>
      <c r="J15" s="8">
        <v>156.30000000000001</v>
      </c>
      <c r="K15" s="8">
        <v>156.9</v>
      </c>
      <c r="L15" s="8">
        <v>157.5</v>
      </c>
      <c r="M15" s="8">
        <v>157.5</v>
      </c>
      <c r="N15" s="8">
        <v>158.5</v>
      </c>
      <c r="O15" s="8">
        <v>159.30000000000001</v>
      </c>
      <c r="P15" s="8">
        <v>159.5</v>
      </c>
      <c r="Q15" s="8">
        <v>159.6</v>
      </c>
      <c r="R15" s="15">
        <v>160</v>
      </c>
      <c r="S15" s="12"/>
    </row>
    <row r="16" spans="2:23">
      <c r="B16" s="7"/>
      <c r="C16" s="8"/>
      <c r="D16" s="8"/>
      <c r="E16" s="8">
        <v>1998</v>
      </c>
      <c r="F16" s="8">
        <v>162.9</v>
      </c>
      <c r="G16" s="8">
        <v>159.5</v>
      </c>
      <c r="H16" s="8">
        <v>160.30000000000001</v>
      </c>
      <c r="I16" s="8">
        <v>160.80000000000001</v>
      </c>
      <c r="J16" s="8">
        <v>162.6</v>
      </c>
      <c r="K16" s="8">
        <v>163.5</v>
      </c>
      <c r="L16" s="8">
        <v>163.4</v>
      </c>
      <c r="M16" s="15">
        <v>163</v>
      </c>
      <c r="N16" s="8">
        <v>163.69999999999999</v>
      </c>
      <c r="O16" s="8">
        <v>164.4</v>
      </c>
      <c r="P16" s="8">
        <v>164.5</v>
      </c>
      <c r="Q16" s="8">
        <v>164.4</v>
      </c>
      <c r="R16" s="8">
        <v>164.4</v>
      </c>
      <c r="S16" s="12"/>
    </row>
    <row r="17" spans="2:19">
      <c r="B17" s="7"/>
      <c r="C17" s="8"/>
      <c r="D17" s="8"/>
      <c r="E17" s="8">
        <v>1999</v>
      </c>
      <c r="F17" s="8">
        <v>165.4</v>
      </c>
      <c r="G17" s="8">
        <v>163.4</v>
      </c>
      <c r="H17" s="8">
        <v>163.69999999999999</v>
      </c>
      <c r="I17" s="8">
        <v>164.1</v>
      </c>
      <c r="J17" s="8">
        <v>165.2</v>
      </c>
      <c r="K17" s="8">
        <v>165.6</v>
      </c>
      <c r="L17" s="8">
        <v>165.6</v>
      </c>
      <c r="M17" s="8">
        <v>165.1</v>
      </c>
      <c r="N17" s="8">
        <v>165.5</v>
      </c>
      <c r="O17" s="8">
        <v>166.2</v>
      </c>
      <c r="P17" s="8">
        <v>166.5</v>
      </c>
      <c r="Q17" s="8">
        <v>166.7</v>
      </c>
      <c r="R17" s="8">
        <v>167.3</v>
      </c>
      <c r="S17" s="12"/>
    </row>
    <row r="18" spans="2:19">
      <c r="B18" s="7"/>
      <c r="C18" s="8"/>
      <c r="D18" s="8"/>
      <c r="E18" s="8">
        <v>2000</v>
      </c>
      <c r="F18" s="8">
        <v>170.3</v>
      </c>
      <c r="G18" s="8">
        <v>166.6</v>
      </c>
      <c r="H18" s="8">
        <v>167.5</v>
      </c>
      <c r="I18" s="8">
        <v>168.4</v>
      </c>
      <c r="J18" s="8">
        <v>170.1</v>
      </c>
      <c r="K18" s="8">
        <v>170.7</v>
      </c>
      <c r="L18" s="8">
        <v>171.1</v>
      </c>
      <c r="M18" s="8">
        <v>170.5</v>
      </c>
      <c r="N18" s="8">
        <v>170.5</v>
      </c>
      <c r="O18" s="8">
        <v>171.7</v>
      </c>
      <c r="P18" s="8">
        <v>171.6</v>
      </c>
      <c r="Q18" s="8">
        <v>172.1</v>
      </c>
      <c r="R18" s="8">
        <v>172.2</v>
      </c>
      <c r="S18" s="12"/>
    </row>
    <row r="19" spans="2:19">
      <c r="B19" s="7"/>
      <c r="C19" s="8"/>
      <c r="D19" s="8"/>
      <c r="E19" s="8">
        <v>2001</v>
      </c>
      <c r="F19" s="8">
        <v>173.3</v>
      </c>
      <c r="G19" s="8">
        <v>171.1</v>
      </c>
      <c r="H19" s="15">
        <v>172</v>
      </c>
      <c r="I19" s="8">
        <v>172.2</v>
      </c>
      <c r="J19" s="8">
        <v>173.1</v>
      </c>
      <c r="K19" s="8">
        <v>174.2</v>
      </c>
      <c r="L19" s="8">
        <v>174.4</v>
      </c>
      <c r="M19" s="8">
        <v>173.3</v>
      </c>
      <c r="N19" s="15">
        <v>174</v>
      </c>
      <c r="O19" s="8">
        <v>174.6</v>
      </c>
      <c r="P19" s="8">
        <v>174.3</v>
      </c>
      <c r="Q19" s="8">
        <v>173.6</v>
      </c>
      <c r="R19" s="8">
        <v>173.4</v>
      </c>
      <c r="S19" s="12"/>
    </row>
    <row r="20" spans="2:19">
      <c r="B20" s="7"/>
      <c r="C20" s="8"/>
      <c r="D20" s="8"/>
      <c r="E20" s="8">
        <v>2002</v>
      </c>
      <c r="F20" s="8">
        <v>176.2</v>
      </c>
      <c r="G20" s="8">
        <v>173.3</v>
      </c>
      <c r="H20" s="8">
        <v>173.8</v>
      </c>
      <c r="I20" s="8">
        <v>174.5</v>
      </c>
      <c r="J20" s="8">
        <v>175.7</v>
      </c>
      <c r="K20" s="8">
        <v>176.2</v>
      </c>
      <c r="L20" s="8">
        <v>176.2</v>
      </c>
      <c r="M20" s="8">
        <v>175.9</v>
      </c>
      <c r="N20" s="8">
        <v>176.4</v>
      </c>
      <c r="O20" s="8">
        <v>177.6</v>
      </c>
      <c r="P20" s="8">
        <v>177.9</v>
      </c>
      <c r="Q20" s="8">
        <v>178.2</v>
      </c>
      <c r="R20" s="8">
        <v>178.5</v>
      </c>
      <c r="S20" s="12"/>
    </row>
    <row r="21" spans="2:19">
      <c r="B21" s="7"/>
      <c r="C21" s="8"/>
      <c r="D21" s="8"/>
      <c r="E21" s="8">
        <v>2003</v>
      </c>
      <c r="F21" s="8">
        <v>181.3</v>
      </c>
      <c r="G21" s="8">
        <v>178.4</v>
      </c>
      <c r="H21" s="8">
        <v>179.3</v>
      </c>
      <c r="I21" s="8">
        <v>179.9</v>
      </c>
      <c r="J21" s="8">
        <v>181.2</v>
      </c>
      <c r="K21" s="8">
        <v>181.5</v>
      </c>
      <c r="L21" s="8">
        <v>181.3</v>
      </c>
      <c r="M21" s="8">
        <v>181.3</v>
      </c>
      <c r="N21" s="8">
        <v>181.6</v>
      </c>
      <c r="O21" s="8">
        <v>182.5</v>
      </c>
      <c r="P21" s="8">
        <v>182.6</v>
      </c>
      <c r="Q21" s="8">
        <v>182.7</v>
      </c>
      <c r="R21" s="8">
        <v>183.5</v>
      </c>
      <c r="S21" s="12"/>
    </row>
    <row r="22" spans="2:19">
      <c r="B22" s="7"/>
      <c r="C22" s="8"/>
      <c r="D22" s="8"/>
      <c r="E22" s="8">
        <v>2004</v>
      </c>
      <c r="F22" s="8">
        <v>186.7</v>
      </c>
      <c r="G22" s="8">
        <v>183.1</v>
      </c>
      <c r="H22" s="8">
        <v>183.8</v>
      </c>
      <c r="I22" s="8">
        <v>184.6</v>
      </c>
      <c r="J22" s="8">
        <v>185.7</v>
      </c>
      <c r="K22" s="8">
        <v>186.5</v>
      </c>
      <c r="L22" s="8">
        <v>186.8</v>
      </c>
      <c r="M22" s="8">
        <v>186.8</v>
      </c>
      <c r="N22" s="8">
        <v>187.4</v>
      </c>
      <c r="O22" s="8">
        <v>188.1</v>
      </c>
      <c r="P22" s="8">
        <v>188.6</v>
      </c>
      <c r="Q22" s="15">
        <v>189</v>
      </c>
      <c r="R22" s="8">
        <v>189.9</v>
      </c>
      <c r="S22" s="12"/>
    </row>
    <row r="23" spans="2:19">
      <c r="B23" s="7"/>
      <c r="C23" s="8"/>
      <c r="D23" s="8"/>
      <c r="E23" s="8">
        <v>2005</v>
      </c>
      <c r="F23" s="15">
        <v>192</v>
      </c>
      <c r="G23" s="8">
        <v>188.9</v>
      </c>
      <c r="H23" s="8">
        <v>189.6</v>
      </c>
      <c r="I23" s="8">
        <v>190.5</v>
      </c>
      <c r="J23" s="8">
        <v>191.6</v>
      </c>
      <c r="K23" s="15">
        <v>192</v>
      </c>
      <c r="L23" s="8">
        <v>192.2</v>
      </c>
      <c r="M23" s="8">
        <v>192.2</v>
      </c>
      <c r="N23" s="8">
        <v>192.6</v>
      </c>
      <c r="O23" s="8">
        <v>193.1</v>
      </c>
      <c r="P23" s="8">
        <v>193.3</v>
      </c>
      <c r="Q23" s="8">
        <v>193.6</v>
      </c>
      <c r="R23" s="8">
        <v>194.1</v>
      </c>
      <c r="S23" s="12"/>
    </row>
    <row r="24" spans="2:19">
      <c r="B24" s="7"/>
      <c r="C24" s="8"/>
      <c r="D24" s="8"/>
      <c r="E24" s="8">
        <v>2006</v>
      </c>
      <c r="F24" s="8">
        <v>198.1</v>
      </c>
      <c r="G24" s="8">
        <v>193.4</v>
      </c>
      <c r="H24" s="8">
        <v>194.2</v>
      </c>
      <c r="I24" s="15">
        <v>195</v>
      </c>
      <c r="J24" s="8">
        <v>196.5</v>
      </c>
      <c r="K24" s="8">
        <v>197.7</v>
      </c>
      <c r="L24" s="8">
        <v>198.5</v>
      </c>
      <c r="M24" s="8">
        <v>198.5</v>
      </c>
      <c r="N24" s="8">
        <v>199.2</v>
      </c>
      <c r="O24" s="8">
        <v>200.1</v>
      </c>
      <c r="P24" s="8">
        <v>200.4</v>
      </c>
      <c r="Q24" s="8">
        <v>201.1</v>
      </c>
      <c r="R24" s="8">
        <v>202.7</v>
      </c>
      <c r="S24" s="12"/>
    </row>
    <row r="25" spans="2:19">
      <c r="B25" s="7"/>
      <c r="C25" s="8"/>
      <c r="D25" s="8"/>
      <c r="E25" s="8">
        <v>2007</v>
      </c>
      <c r="F25" s="8">
        <v>206.6</v>
      </c>
      <c r="G25" s="8">
        <v>201.6</v>
      </c>
      <c r="H25" s="8">
        <v>203.1</v>
      </c>
      <c r="I25" s="8">
        <v>204.4</v>
      </c>
      <c r="J25" s="8">
        <v>205.4</v>
      </c>
      <c r="K25" s="8">
        <v>206.2</v>
      </c>
      <c r="L25" s="8">
        <v>207.3</v>
      </c>
      <c r="M25" s="8">
        <v>206.1</v>
      </c>
      <c r="N25" s="8">
        <v>207.3</v>
      </c>
      <c r="O25" s="15">
        <v>208</v>
      </c>
      <c r="P25" s="8">
        <v>208.9</v>
      </c>
      <c r="Q25" s="8">
        <v>209.7</v>
      </c>
      <c r="R25" s="8">
        <v>210.9</v>
      </c>
      <c r="S25" s="12"/>
    </row>
    <row r="26" spans="2:19">
      <c r="B26" s="7"/>
      <c r="C26" s="8"/>
      <c r="D26" s="8"/>
      <c r="E26" s="8">
        <v>2008</v>
      </c>
      <c r="F26" s="8">
        <v>214.8</v>
      </c>
      <c r="G26" s="8">
        <v>209.8</v>
      </c>
      <c r="H26" s="8">
        <v>211.4</v>
      </c>
      <c r="I26" s="8">
        <v>212.1</v>
      </c>
      <c r="J26" s="15">
        <v>214</v>
      </c>
      <c r="K26" s="8">
        <v>215.1</v>
      </c>
      <c r="L26" s="8">
        <v>216.8</v>
      </c>
      <c r="M26" s="8">
        <v>216.5</v>
      </c>
      <c r="N26" s="8">
        <v>217.2</v>
      </c>
      <c r="O26" s="8">
        <v>218.4</v>
      </c>
      <c r="P26" s="8">
        <v>217.7</v>
      </c>
      <c r="Q26" s="15">
        <v>216</v>
      </c>
      <c r="R26" s="8">
        <v>212.9</v>
      </c>
      <c r="S26" s="12"/>
    </row>
    <row r="27" spans="2:19">
      <c r="B27" s="7"/>
      <c r="C27" s="8"/>
      <c r="D27" s="8"/>
      <c r="E27" s="8">
        <v>2009</v>
      </c>
      <c r="F27" s="8">
        <v>213.7</v>
      </c>
      <c r="G27" s="8">
        <v>210.1</v>
      </c>
      <c r="H27" s="8">
        <v>211.4</v>
      </c>
      <c r="I27" s="8">
        <v>211.3</v>
      </c>
      <c r="J27" s="8">
        <v>211.5</v>
      </c>
      <c r="K27" s="8">
        <v>212.8</v>
      </c>
      <c r="L27" s="8">
        <v>213.4</v>
      </c>
      <c r="M27" s="8">
        <v>213.4</v>
      </c>
      <c r="N27" s="8">
        <v>214.4</v>
      </c>
      <c r="O27" s="8">
        <v>215.3</v>
      </c>
      <c r="P27" s="15">
        <v>216</v>
      </c>
      <c r="Q27" s="8">
        <v>216.6</v>
      </c>
      <c r="R27" s="15">
        <v>218</v>
      </c>
      <c r="S27" s="12"/>
    </row>
    <row r="28" spans="2:19">
      <c r="B28" s="7"/>
      <c r="C28" s="8"/>
      <c r="D28" s="8"/>
      <c r="E28" s="8">
        <v>2010</v>
      </c>
      <c r="F28" s="8">
        <v>223.6</v>
      </c>
      <c r="G28" s="8">
        <v>217.9</v>
      </c>
      <c r="H28" s="8">
        <v>219.2</v>
      </c>
      <c r="I28" s="8">
        <v>220.7</v>
      </c>
      <c r="J28" s="8">
        <v>222.8</v>
      </c>
      <c r="K28" s="8">
        <v>223.6</v>
      </c>
      <c r="L28" s="8">
        <v>224.1</v>
      </c>
      <c r="M28" s="8">
        <v>223.6</v>
      </c>
      <c r="N28" s="8">
        <v>224.5</v>
      </c>
      <c r="O28" s="8">
        <v>225.3</v>
      </c>
      <c r="P28" s="8">
        <v>225.8</v>
      </c>
      <c r="Q28" s="8">
        <v>226.8</v>
      </c>
      <c r="R28" s="8">
        <v>228.4</v>
      </c>
      <c r="S28" s="12"/>
    </row>
    <row r="29" spans="2:19">
      <c r="B29" s="7"/>
      <c r="C29" s="8"/>
      <c r="D29" s="8"/>
      <c r="E29" s="8">
        <v>2011</v>
      </c>
      <c r="F29" s="8">
        <v>235.2</v>
      </c>
      <c r="G29" s="15">
        <v>229</v>
      </c>
      <c r="H29" s="8">
        <v>231.3</v>
      </c>
      <c r="I29" s="8">
        <v>232.5</v>
      </c>
      <c r="J29" s="8">
        <v>234.4</v>
      </c>
      <c r="K29" s="8">
        <v>235.2</v>
      </c>
      <c r="L29" s="8">
        <v>235.2</v>
      </c>
      <c r="M29" s="8">
        <v>234.7</v>
      </c>
      <c r="N29" s="8">
        <v>236.1</v>
      </c>
      <c r="O29" s="8">
        <v>237.9</v>
      </c>
      <c r="P29" s="15">
        <v>238</v>
      </c>
      <c r="Q29" s="8">
        <v>238.5</v>
      </c>
      <c r="R29" s="8">
        <v>239.4</v>
      </c>
      <c r="S29" s="12"/>
    </row>
    <row r="30" spans="2:19">
      <c r="B30" s="7"/>
      <c r="C30" s="8"/>
      <c r="D30" s="8"/>
      <c r="E30" s="8">
        <v>2012</v>
      </c>
      <c r="F30" s="8">
        <v>242.7</v>
      </c>
      <c r="G30" s="15">
        <v>238</v>
      </c>
      <c r="H30" s="8">
        <v>239.9</v>
      </c>
      <c r="I30" s="8">
        <v>240.8</v>
      </c>
      <c r="J30" s="8">
        <v>242.5</v>
      </c>
      <c r="K30" s="8">
        <v>242.4</v>
      </c>
      <c r="L30" s="8">
        <v>241.8</v>
      </c>
      <c r="M30" s="8">
        <v>242.1</v>
      </c>
      <c r="N30" s="15">
        <v>243</v>
      </c>
      <c r="O30" s="8">
        <v>244.2</v>
      </c>
      <c r="P30" s="15">
        <v>245.6</v>
      </c>
      <c r="Q30" s="8">
        <v>245.6</v>
      </c>
      <c r="R30" s="8">
        <v>246.8</v>
      </c>
      <c r="S30" s="12"/>
    </row>
    <row r="31" spans="2:19">
      <c r="B31" s="7"/>
      <c r="C31" s="8"/>
      <c r="D31" s="8"/>
      <c r="E31" s="8">
        <v>2013</v>
      </c>
      <c r="F31" s="19">
        <v>250.1</v>
      </c>
      <c r="G31" s="15">
        <v>245.8</v>
      </c>
      <c r="H31" s="19">
        <v>247.6</v>
      </c>
      <c r="I31" s="19">
        <v>248.7</v>
      </c>
      <c r="J31" s="19">
        <v>249.5</v>
      </c>
      <c r="K31" s="19">
        <v>250</v>
      </c>
      <c r="L31" s="19">
        <v>249.7</v>
      </c>
      <c r="M31" s="19">
        <v>249.7</v>
      </c>
      <c r="N31" s="19">
        <v>251</v>
      </c>
      <c r="O31" s="19">
        <v>251.9</v>
      </c>
      <c r="P31" s="19">
        <v>251.9</v>
      </c>
      <c r="Q31" s="19">
        <v>252.1</v>
      </c>
      <c r="R31" s="19">
        <v>253.4</v>
      </c>
      <c r="S31" s="12"/>
    </row>
    <row r="32" spans="2:19">
      <c r="B32" s="7"/>
      <c r="C32" s="8"/>
      <c r="D32" s="8"/>
      <c r="E32" s="8">
        <v>2014</v>
      </c>
      <c r="F32" s="19">
        <v>256</v>
      </c>
      <c r="G32" s="15">
        <v>252.6</v>
      </c>
      <c r="H32" s="19">
        <v>254.2</v>
      </c>
      <c r="I32" s="19">
        <v>254.8</v>
      </c>
      <c r="J32" s="19">
        <v>255.7</v>
      </c>
      <c r="K32" s="19">
        <v>255.9</v>
      </c>
      <c r="L32" s="19">
        <v>256.3</v>
      </c>
      <c r="M32" s="19">
        <v>256</v>
      </c>
      <c r="N32" s="19">
        <v>257</v>
      </c>
      <c r="O32" s="19">
        <v>257.60000000000002</v>
      </c>
      <c r="P32" s="19">
        <v>257.7</v>
      </c>
      <c r="Q32" s="19">
        <v>257.10000000000002</v>
      </c>
      <c r="R32" s="19">
        <v>257.5</v>
      </c>
      <c r="S32" s="12"/>
    </row>
    <row r="33" spans="2:19">
      <c r="B33" s="7"/>
      <c r="C33" s="8"/>
      <c r="D33" s="8"/>
      <c r="E33" s="8">
        <v>2015</v>
      </c>
      <c r="F33" s="19">
        <v>258.5</v>
      </c>
      <c r="G33" s="15">
        <v>255.4</v>
      </c>
      <c r="H33" s="19">
        <v>256.7</v>
      </c>
      <c r="I33" s="19">
        <v>257.10000000000002</v>
      </c>
      <c r="J33" s="19">
        <v>258</v>
      </c>
      <c r="K33" s="19">
        <v>258.5</v>
      </c>
      <c r="L33" s="19">
        <v>258.89999999999998</v>
      </c>
      <c r="M33" s="19">
        <v>258.60000000000002</v>
      </c>
      <c r="N33" s="19">
        <v>259.8</v>
      </c>
      <c r="O33" s="19">
        <v>259.60000000000002</v>
      </c>
      <c r="P33" s="19">
        <v>259.5</v>
      </c>
      <c r="Q33" s="19">
        <v>259.8</v>
      </c>
      <c r="R33" s="19">
        <v>260.60000000000002</v>
      </c>
      <c r="S33" s="12"/>
    </row>
    <row r="34" spans="2:19">
      <c r="B34" s="7"/>
      <c r="C34" s="8"/>
      <c r="D34" s="8"/>
      <c r="E34" s="8">
        <v>2016</v>
      </c>
      <c r="F34" s="19">
        <v>263.10000000000002</v>
      </c>
      <c r="G34" s="15">
        <v>258.8</v>
      </c>
      <c r="H34" s="19">
        <v>260</v>
      </c>
      <c r="I34" s="19">
        <v>261.10000000000002</v>
      </c>
      <c r="J34" s="19">
        <v>261.39999999999998</v>
      </c>
      <c r="K34" s="19">
        <v>262.10000000000002</v>
      </c>
      <c r="L34" s="19">
        <v>263.10000000000002</v>
      </c>
      <c r="M34" s="19">
        <v>263.39999999999998</v>
      </c>
      <c r="N34" s="19">
        <v>264.39999999999998</v>
      </c>
      <c r="O34" s="19">
        <v>264.89999999999998</v>
      </c>
      <c r="P34" s="19">
        <v>264.8</v>
      </c>
      <c r="Q34" s="19">
        <v>265.5</v>
      </c>
      <c r="R34" s="19">
        <v>267.10000000000002</v>
      </c>
      <c r="S34" s="12"/>
    </row>
    <row r="35" spans="2:19">
      <c r="B35" s="7"/>
      <c r="C35" s="8"/>
      <c r="D35" s="8"/>
      <c r="E35" s="8">
        <v>2017</v>
      </c>
      <c r="F35" s="19">
        <v>272.5</v>
      </c>
      <c r="G35" s="15">
        <v>265.5</v>
      </c>
      <c r="H35" s="19">
        <v>268.39999999999998</v>
      </c>
      <c r="I35" s="19">
        <v>269.3</v>
      </c>
      <c r="J35" s="19">
        <v>270.60000000000002</v>
      </c>
      <c r="K35" s="19">
        <v>271.7</v>
      </c>
      <c r="L35" s="19">
        <v>272.3</v>
      </c>
      <c r="M35" s="19">
        <v>272.89999999999998</v>
      </c>
      <c r="N35" s="19">
        <v>274.7</v>
      </c>
      <c r="O35" s="19">
        <v>275.10000000000002</v>
      </c>
      <c r="P35" s="19">
        <v>275.3</v>
      </c>
      <c r="Q35" s="19">
        <v>275.8</v>
      </c>
      <c r="R35" s="19">
        <v>278.10000000000002</v>
      </c>
      <c r="S35" s="12"/>
    </row>
    <row r="36" spans="2:19">
      <c r="B36" s="7"/>
      <c r="C36" s="8"/>
      <c r="D36" s="8"/>
      <c r="E36" s="8">
        <v>2018</v>
      </c>
      <c r="F36" s="19">
        <v>281.60000000000002</v>
      </c>
      <c r="G36" s="15">
        <v>276</v>
      </c>
      <c r="H36" s="19">
        <v>278.10000000000002</v>
      </c>
      <c r="I36" s="19">
        <v>278.3</v>
      </c>
      <c r="J36" s="19">
        <v>279.7</v>
      </c>
      <c r="K36" s="19">
        <v>280.7</v>
      </c>
      <c r="L36" s="19">
        <v>281.5</v>
      </c>
      <c r="M36" s="19">
        <v>281.7</v>
      </c>
      <c r="N36" s="19">
        <v>284.2</v>
      </c>
      <c r="O36" s="19">
        <v>284.10000000000002</v>
      </c>
      <c r="P36" s="19">
        <v>284.5</v>
      </c>
      <c r="Q36" s="19">
        <v>284.60000000000002</v>
      </c>
      <c r="R36" s="19">
        <v>285.60000000000002</v>
      </c>
      <c r="S36" s="12"/>
    </row>
    <row r="37" spans="2:19">
      <c r="B37" s="7"/>
      <c r="C37" s="8"/>
      <c r="D37" s="8"/>
      <c r="E37" s="8">
        <v>2019</v>
      </c>
      <c r="F37" s="19">
        <v>288.8</v>
      </c>
      <c r="G37" s="15">
        <v>283</v>
      </c>
      <c r="H37" s="19">
        <v>285</v>
      </c>
      <c r="I37" s="19">
        <v>285.10000000000002</v>
      </c>
      <c r="J37" s="19">
        <v>288.2</v>
      </c>
      <c r="K37" s="19">
        <v>289.2</v>
      </c>
      <c r="L37" s="19">
        <v>289.60000000000002</v>
      </c>
      <c r="M37" s="19">
        <v>289.5</v>
      </c>
      <c r="N37" s="19">
        <v>291.7</v>
      </c>
      <c r="O37" s="19">
        <v>291</v>
      </c>
      <c r="P37" s="19">
        <v>290.39999999999998</v>
      </c>
      <c r="Q37" s="19">
        <v>291</v>
      </c>
      <c r="R37" s="19">
        <v>291.89999999999998</v>
      </c>
      <c r="S37" s="12"/>
    </row>
    <row r="38" spans="2:19">
      <c r="B38" s="7"/>
      <c r="C38" s="8"/>
      <c r="D38" s="8"/>
      <c r="E38" s="8">
        <v>2020</v>
      </c>
      <c r="F38" s="19">
        <v>293.10000000000002</v>
      </c>
      <c r="G38" s="15">
        <v>290.60000000000002</v>
      </c>
      <c r="H38" s="19">
        <v>292</v>
      </c>
      <c r="I38" s="19">
        <v>292.60000000000002</v>
      </c>
      <c r="J38" s="19">
        <v>292.60000000000002</v>
      </c>
      <c r="K38" s="19">
        <v>292.2</v>
      </c>
      <c r="L38" s="19">
        <v>292.7</v>
      </c>
      <c r="M38" s="19">
        <v>294.2</v>
      </c>
      <c r="N38" s="19">
        <v>293.3</v>
      </c>
      <c r="O38" s="19">
        <v>294.3</v>
      </c>
      <c r="P38" s="19">
        <v>294.3</v>
      </c>
      <c r="Q38" s="19">
        <v>293.5</v>
      </c>
      <c r="R38" s="19">
        <v>295.39999999999998</v>
      </c>
      <c r="S38" s="12"/>
    </row>
    <row r="39" spans="2:19">
      <c r="B39" s="7"/>
      <c r="C39" s="8"/>
      <c r="D39" s="8"/>
      <c r="E39" s="8">
        <v>2021</v>
      </c>
      <c r="F39" s="19">
        <v>305</v>
      </c>
      <c r="G39" s="15">
        <v>294.60000000000002</v>
      </c>
      <c r="H39" s="19">
        <v>296</v>
      </c>
      <c r="I39" s="19">
        <v>296.89999999999998</v>
      </c>
      <c r="J39" s="19">
        <v>301.10000000000002</v>
      </c>
      <c r="K39" s="19">
        <v>301.89999999999998</v>
      </c>
      <c r="L39" s="19">
        <v>304</v>
      </c>
      <c r="M39" s="19">
        <v>305.5</v>
      </c>
      <c r="N39" s="19">
        <v>307.39999999999998</v>
      </c>
      <c r="O39" s="19">
        <v>308.60000000000002</v>
      </c>
      <c r="P39" s="19">
        <v>312</v>
      </c>
      <c r="Q39" s="19">
        <v>314.3</v>
      </c>
      <c r="R39" s="19">
        <v>317.7</v>
      </c>
      <c r="S39" s="12"/>
    </row>
    <row r="40" spans="2:19" ht="15" thickBot="1">
      <c r="B40" s="7"/>
      <c r="C40" s="8"/>
      <c r="D40" s="8"/>
      <c r="E40" s="16">
        <v>2022</v>
      </c>
      <c r="F40" s="17" t="s">
        <v>137</v>
      </c>
      <c r="G40" s="18">
        <v>317.7</v>
      </c>
      <c r="H40" s="17">
        <v>320.2</v>
      </c>
      <c r="I40" s="17">
        <v>323.5</v>
      </c>
      <c r="J40" s="17">
        <v>334.6</v>
      </c>
      <c r="K40" s="17" t="s">
        <v>137</v>
      </c>
      <c r="L40" s="17" t="s">
        <v>137</v>
      </c>
      <c r="M40" s="17" t="s">
        <v>137</v>
      </c>
      <c r="N40" s="17" t="s">
        <v>137</v>
      </c>
      <c r="O40" s="17" t="s">
        <v>137</v>
      </c>
      <c r="P40" s="17" t="s">
        <v>137</v>
      </c>
      <c r="Q40" s="17" t="s">
        <v>137</v>
      </c>
      <c r="R40" s="17" t="s">
        <v>137</v>
      </c>
      <c r="S40" s="12"/>
    </row>
    <row r="41" spans="2:19">
      <c r="B41" s="7"/>
      <c r="C41" s="8"/>
      <c r="D41" s="8"/>
      <c r="E41" s="8"/>
      <c r="F41" s="19"/>
      <c r="G41" s="15"/>
      <c r="H41" s="19"/>
      <c r="I41" s="19"/>
      <c r="J41" s="19"/>
      <c r="K41" s="19"/>
      <c r="L41" s="19"/>
      <c r="M41" s="19"/>
      <c r="N41" s="19"/>
      <c r="O41" s="19"/>
      <c r="P41" s="19"/>
      <c r="Q41" s="19"/>
      <c r="R41" s="19"/>
      <c r="S41" s="12"/>
    </row>
    <row r="42" spans="2:19">
      <c r="B42" s="7"/>
      <c r="C42" s="8"/>
      <c r="D42" s="8"/>
      <c r="E42" s="8"/>
      <c r="F42" s="19"/>
      <c r="G42" s="15"/>
      <c r="H42" s="19"/>
      <c r="I42" s="19"/>
      <c r="J42" s="19"/>
      <c r="K42" s="19"/>
      <c r="L42" s="19"/>
      <c r="M42" s="19"/>
      <c r="N42" s="19"/>
      <c r="O42" s="19"/>
      <c r="P42" s="19"/>
      <c r="Q42" s="19"/>
      <c r="R42" s="19"/>
      <c r="S42" s="12"/>
    </row>
    <row r="43" spans="2:19">
      <c r="B43" s="7"/>
      <c r="C43" s="8"/>
      <c r="D43" s="8"/>
      <c r="E43" s="8"/>
      <c r="F43" s="19"/>
      <c r="G43" s="15"/>
      <c r="H43" s="19"/>
      <c r="I43" s="19"/>
      <c r="J43" s="19"/>
      <c r="K43" s="19"/>
      <c r="L43" s="19"/>
      <c r="M43" s="19"/>
      <c r="N43" s="19"/>
      <c r="O43" s="19"/>
      <c r="P43" s="19"/>
      <c r="Q43" s="19"/>
      <c r="R43" s="19"/>
      <c r="S43" s="12"/>
    </row>
    <row r="44" spans="2:19">
      <c r="B44" s="7"/>
      <c r="C44" s="8"/>
      <c r="D44" s="8"/>
      <c r="E44" s="8"/>
      <c r="F44" s="19"/>
      <c r="G44" s="15"/>
      <c r="H44" s="19"/>
      <c r="I44" s="19"/>
      <c r="J44" s="19"/>
      <c r="K44" s="19"/>
      <c r="L44" s="19"/>
      <c r="M44" s="19"/>
      <c r="N44" s="19"/>
      <c r="O44" s="19"/>
      <c r="P44" s="19"/>
      <c r="Q44" s="19"/>
      <c r="R44" s="19"/>
      <c r="S44" s="12"/>
    </row>
    <row r="45" spans="2:19" ht="15" thickBot="1">
      <c r="B45" s="20"/>
      <c r="C45" s="21"/>
      <c r="D45" s="22"/>
      <c r="E45" s="23"/>
      <c r="F45" s="23"/>
      <c r="G45" s="23"/>
      <c r="H45" s="23"/>
      <c r="I45" s="23"/>
      <c r="J45" s="23"/>
      <c r="K45" s="23"/>
      <c r="L45" s="23"/>
      <c r="M45" s="23"/>
      <c r="N45" s="23"/>
      <c r="O45" s="23"/>
      <c r="P45" s="23"/>
      <c r="Q45" s="23"/>
      <c r="R45" s="23"/>
      <c r="S45" s="24"/>
    </row>
    <row r="48" spans="2:19" ht="15" thickBot="1"/>
    <row r="49" spans="2:23">
      <c r="B49" s="2"/>
      <c r="C49" s="5"/>
      <c r="D49" s="5"/>
      <c r="E49" s="25"/>
      <c r="F49" s="25"/>
      <c r="G49" s="25"/>
      <c r="H49" s="25"/>
      <c r="I49" s="25"/>
      <c r="J49" s="25"/>
      <c r="K49" s="26"/>
    </row>
    <row r="50" spans="2:23" ht="47.25" customHeight="1">
      <c r="B50" s="7"/>
      <c r="C50" s="27"/>
      <c r="D50" s="27"/>
      <c r="E50" s="28"/>
      <c r="F50" s="28"/>
      <c r="G50" s="28"/>
      <c r="H50" s="28"/>
      <c r="I50" s="28"/>
      <c r="J50" s="28"/>
      <c r="K50" s="29"/>
    </row>
    <row r="51" spans="2:23" ht="15" thickBot="1">
      <c r="B51" s="7"/>
      <c r="C51" s="30"/>
      <c r="D51" s="130" t="s">
        <v>153</v>
      </c>
      <c r="E51" s="130"/>
      <c r="F51" s="130"/>
      <c r="G51" s="130"/>
      <c r="H51" s="130"/>
      <c r="I51" s="130"/>
      <c r="J51" s="131"/>
      <c r="K51" s="29"/>
      <c r="U51" s="31"/>
    </row>
    <row r="52" spans="2:23">
      <c r="B52" s="7"/>
      <c r="C52" s="30"/>
      <c r="D52" s="32"/>
      <c r="E52" s="33" t="s">
        <v>19</v>
      </c>
      <c r="F52" s="33"/>
      <c r="G52" s="33"/>
      <c r="H52" s="33"/>
      <c r="I52" s="132"/>
      <c r="J52" s="134"/>
      <c r="K52" s="29"/>
      <c r="U52" s="89" t="s">
        <v>0</v>
      </c>
      <c r="V52" s="90" t="s">
        <v>1</v>
      </c>
      <c r="W52" s="91"/>
    </row>
    <row r="53" spans="2:23" ht="28.8">
      <c r="B53" s="7"/>
      <c r="C53" s="30"/>
      <c r="D53" s="33"/>
      <c r="E53" s="136" t="s">
        <v>20</v>
      </c>
      <c r="F53" s="136"/>
      <c r="G53" s="136"/>
      <c r="H53" s="137"/>
      <c r="I53" s="133"/>
      <c r="J53" s="135"/>
      <c r="K53" s="29"/>
      <c r="U53" s="95" t="s">
        <v>21</v>
      </c>
      <c r="V53" s="98" t="s">
        <v>152</v>
      </c>
      <c r="W53" s="12"/>
    </row>
    <row r="54" spans="2:23" ht="16.2" thickBot="1">
      <c r="B54" s="7"/>
      <c r="C54" s="30"/>
      <c r="D54" s="34"/>
      <c r="E54" s="35"/>
      <c r="F54" s="35"/>
      <c r="G54" s="35"/>
      <c r="H54" s="84"/>
      <c r="I54" s="34"/>
      <c r="J54" s="36"/>
      <c r="K54" s="29"/>
      <c r="U54" s="96"/>
      <c r="V54" s="101" t="s">
        <v>154</v>
      </c>
      <c r="W54" s="93"/>
    </row>
    <row r="55" spans="2:23" ht="15" thickBot="1">
      <c r="B55" s="7"/>
      <c r="C55" s="30"/>
      <c r="D55" s="82" t="s">
        <v>96</v>
      </c>
      <c r="E55" s="83">
        <v>3.9901477832512189</v>
      </c>
      <c r="F55" s="37"/>
      <c r="G55" s="37"/>
      <c r="H55" s="37"/>
      <c r="I55" s="38"/>
      <c r="J55" s="39"/>
      <c r="K55" s="29"/>
    </row>
    <row r="56" spans="2:23" ht="15" thickBot="1">
      <c r="B56" s="7"/>
      <c r="C56" s="30"/>
      <c r="D56" s="81" t="s">
        <v>97</v>
      </c>
      <c r="E56" s="83">
        <v>4.3625787687833428</v>
      </c>
      <c r="F56" s="37"/>
      <c r="G56" s="37"/>
      <c r="H56" s="37"/>
      <c r="I56" s="38"/>
      <c r="J56" s="39"/>
      <c r="K56" s="29"/>
    </row>
    <row r="57" spans="2:23" ht="15" thickBot="1">
      <c r="B57" s="7"/>
      <c r="C57" s="30"/>
      <c r="D57" s="81" t="s">
        <v>98</v>
      </c>
      <c r="E57" s="83">
        <v>4.9573474971833287</v>
      </c>
      <c r="F57" s="37"/>
      <c r="G57" s="37"/>
      <c r="H57" s="37"/>
      <c r="I57" s="38"/>
      <c r="J57" s="39"/>
      <c r="K57" s="29"/>
    </row>
    <row r="58" spans="2:23" ht="15" thickBot="1">
      <c r="B58" s="7"/>
      <c r="C58" s="30"/>
      <c r="D58" s="81" t="s">
        <v>99</v>
      </c>
      <c r="E58" s="83">
        <v>2.7327613600254264</v>
      </c>
      <c r="F58" s="37"/>
      <c r="G58" s="37"/>
      <c r="H58" s="37"/>
      <c r="I58" s="38"/>
      <c r="J58" s="39"/>
      <c r="K58" s="29"/>
    </row>
    <row r="59" spans="2:23" ht="15" thickBot="1">
      <c r="B59" s="7"/>
      <c r="C59" s="30"/>
      <c r="D59" s="81" t="s">
        <v>22</v>
      </c>
      <c r="E59" s="83">
        <v>-7.89515237644145E-2</v>
      </c>
      <c r="F59" s="37"/>
      <c r="G59" s="37"/>
      <c r="H59" s="37"/>
      <c r="I59" s="38"/>
      <c r="J59" s="39"/>
      <c r="K59" s="29"/>
    </row>
    <row r="60" spans="2:23" ht="15" thickBot="1">
      <c r="B60" s="7"/>
      <c r="C60" s="30"/>
      <c r="D60" s="81" t="s">
        <v>23</v>
      </c>
      <c r="E60" s="83">
        <v>-1.2695463694070375</v>
      </c>
      <c r="F60" s="37"/>
      <c r="G60" s="37"/>
      <c r="H60" s="37"/>
      <c r="I60" s="38"/>
      <c r="J60" s="39"/>
      <c r="K60" s="29"/>
    </row>
    <row r="61" spans="2:23" ht="15" thickBot="1">
      <c r="B61" s="7"/>
      <c r="C61" s="30"/>
      <c r="D61" s="81" t="s">
        <v>24</v>
      </c>
      <c r="E61" s="83">
        <v>-1.3801564177273407</v>
      </c>
      <c r="F61" s="37"/>
      <c r="G61" s="37"/>
      <c r="H61" s="37"/>
      <c r="I61" s="38"/>
      <c r="J61" s="39"/>
      <c r="K61" s="29"/>
    </row>
    <row r="62" spans="2:23" ht="15" thickBot="1">
      <c r="B62" s="7"/>
      <c r="C62" s="30"/>
      <c r="D62" s="81" t="s">
        <v>25</v>
      </c>
      <c r="E62" s="83">
        <v>0.61862047633776118</v>
      </c>
      <c r="F62" s="37"/>
      <c r="G62" s="37"/>
      <c r="H62" s="37"/>
      <c r="I62" s="38"/>
      <c r="J62" s="39"/>
      <c r="K62" s="29"/>
    </row>
    <row r="63" spans="2:23" ht="15" thickBot="1">
      <c r="B63" s="7"/>
      <c r="C63" s="30"/>
      <c r="D63" s="81" t="s">
        <v>26</v>
      </c>
      <c r="E63" s="83">
        <v>3.9506953223767516</v>
      </c>
      <c r="F63" s="37"/>
      <c r="G63" s="37"/>
      <c r="H63" s="37"/>
      <c r="I63" s="38"/>
      <c r="J63" s="39"/>
      <c r="K63" s="29"/>
    </row>
    <row r="64" spans="2:23" ht="15" thickBot="1">
      <c r="B64" s="7"/>
      <c r="C64" s="30"/>
      <c r="D64" s="81" t="s">
        <v>27</v>
      </c>
      <c r="E64" s="83">
        <v>5.1434843970519006</v>
      </c>
      <c r="F64" s="37"/>
      <c r="G64" s="37"/>
      <c r="H64" s="37"/>
      <c r="I64" s="38"/>
      <c r="J64" s="39"/>
      <c r="K64" s="29"/>
    </row>
    <row r="65" spans="2:11" ht="15" thickBot="1">
      <c r="B65" s="7"/>
      <c r="C65" s="30"/>
      <c r="D65" s="81" t="s">
        <v>28</v>
      </c>
      <c r="E65" s="83">
        <v>4.7115534131550341</v>
      </c>
      <c r="F65" s="37"/>
      <c r="G65" s="37"/>
      <c r="H65" s="37"/>
      <c r="I65" s="38"/>
      <c r="J65" s="39"/>
      <c r="K65" s="29"/>
    </row>
    <row r="66" spans="2:11" ht="15" thickBot="1">
      <c r="B66" s="7"/>
      <c r="C66" s="30"/>
      <c r="D66" s="81" t="s">
        <v>29</v>
      </c>
      <c r="E66" s="83">
        <v>4.6726098985551801</v>
      </c>
      <c r="F66" s="37"/>
      <c r="G66" s="37"/>
      <c r="H66" s="37"/>
      <c r="I66" s="38"/>
      <c r="J66" s="39"/>
      <c r="K66" s="29"/>
    </row>
    <row r="67" spans="2:11" ht="15" thickBot="1">
      <c r="B67" s="7"/>
      <c r="C67" s="30"/>
      <c r="D67" s="81" t="s">
        <v>30</v>
      </c>
      <c r="E67" s="83">
        <v>5.3207661903313941</v>
      </c>
      <c r="F67" s="37"/>
      <c r="G67" s="37"/>
      <c r="H67" s="37"/>
      <c r="I67" s="38"/>
      <c r="J67" s="39"/>
      <c r="K67" s="29"/>
    </row>
    <row r="68" spans="2:11" ht="15" thickBot="1">
      <c r="B68" s="7"/>
      <c r="C68" s="30"/>
      <c r="D68" s="81" t="s">
        <v>31</v>
      </c>
      <c r="E68" s="83">
        <v>5.1155853840417542</v>
      </c>
      <c r="F68" s="37"/>
      <c r="G68" s="37"/>
      <c r="H68" s="37"/>
      <c r="I68" s="38"/>
      <c r="J68" s="39"/>
      <c r="K68" s="29"/>
    </row>
    <row r="69" spans="2:11" ht="15" thickBot="1">
      <c r="B69" s="7"/>
      <c r="C69" s="30"/>
      <c r="D69" s="81" t="s">
        <v>32</v>
      </c>
      <c r="E69" s="83">
        <v>5.2420552420552324</v>
      </c>
      <c r="F69" s="37"/>
      <c r="G69" s="37"/>
      <c r="H69" s="37"/>
      <c r="I69" s="38"/>
      <c r="J69" s="39"/>
      <c r="K69" s="29"/>
    </row>
    <row r="70" spans="2:11" ht="15" thickBot="1">
      <c r="B70" s="7"/>
      <c r="C70" s="30"/>
      <c r="D70" s="81" t="s">
        <v>33</v>
      </c>
      <c r="E70" s="83">
        <v>5.1248164464023471</v>
      </c>
      <c r="F70" s="37"/>
      <c r="G70" s="37"/>
      <c r="H70" s="37"/>
      <c r="I70" s="38"/>
      <c r="J70" s="39"/>
      <c r="K70" s="29"/>
    </row>
    <row r="71" spans="2:11" ht="15" thickBot="1">
      <c r="B71" s="7"/>
      <c r="C71" s="30"/>
      <c r="D71" s="81" t="s">
        <v>34</v>
      </c>
      <c r="E71" s="83">
        <v>3.7384526558891684</v>
      </c>
      <c r="F71" s="37"/>
      <c r="G71" s="37"/>
      <c r="H71" s="37"/>
      <c r="I71" s="38"/>
      <c r="J71" s="39"/>
      <c r="K71" s="29"/>
    </row>
    <row r="72" spans="2:11" ht="15" thickBot="1">
      <c r="B72" s="7"/>
      <c r="C72" s="30"/>
      <c r="D72" s="81" t="s">
        <v>35</v>
      </c>
      <c r="E72" s="83">
        <v>3.1072644721907183</v>
      </c>
      <c r="F72" s="37"/>
      <c r="G72" s="37"/>
      <c r="H72" s="37"/>
      <c r="I72" s="38"/>
      <c r="J72" s="39"/>
      <c r="K72" s="29"/>
    </row>
    <row r="73" spans="2:11" ht="15" thickBot="1">
      <c r="B73" s="7"/>
      <c r="C73" s="30"/>
      <c r="D73" s="81" t="s">
        <v>36</v>
      </c>
      <c r="E73" s="83">
        <v>2.9067306335543996</v>
      </c>
      <c r="F73" s="37"/>
      <c r="G73" s="37"/>
      <c r="H73" s="37"/>
      <c r="I73" s="38"/>
      <c r="J73" s="39"/>
      <c r="K73" s="29"/>
    </row>
    <row r="74" spans="2:11" ht="15" thickBot="1">
      <c r="B74" s="7"/>
      <c r="C74" s="30"/>
      <c r="D74" s="81" t="s">
        <v>37</v>
      </c>
      <c r="E74" s="83">
        <v>3.0870233272803471</v>
      </c>
      <c r="F74" s="37"/>
      <c r="G74" s="37"/>
      <c r="H74" s="37"/>
      <c r="I74" s="38"/>
      <c r="J74" s="39"/>
      <c r="K74" s="29"/>
    </row>
    <row r="75" spans="2:11" ht="15" thickBot="1">
      <c r="B75" s="7"/>
      <c r="C75" s="30"/>
      <c r="D75" s="81" t="s">
        <v>38</v>
      </c>
      <c r="E75" s="83">
        <v>3.2558786698204889</v>
      </c>
      <c r="F75" s="37"/>
      <c r="G75" s="37"/>
      <c r="H75" s="37"/>
      <c r="I75" s="38"/>
      <c r="J75" s="39"/>
      <c r="K75" s="29"/>
    </row>
    <row r="76" spans="2:11" ht="15" thickBot="1">
      <c r="B76" s="7"/>
      <c r="C76" s="30"/>
      <c r="D76" s="81" t="s">
        <v>39</v>
      </c>
      <c r="E76" s="83">
        <v>3.0961882482454905</v>
      </c>
      <c r="F76" s="37"/>
      <c r="G76" s="37"/>
      <c r="H76" s="37"/>
      <c r="I76" s="38"/>
      <c r="J76" s="39"/>
      <c r="K76" s="29"/>
    </row>
    <row r="77" spans="2:11" ht="15" thickBot="1">
      <c r="B77" s="7"/>
      <c r="C77" s="30"/>
      <c r="D77" s="81" t="s">
        <v>40</v>
      </c>
      <c r="E77" s="83">
        <v>3.1948443713149643</v>
      </c>
      <c r="F77" s="37"/>
      <c r="G77" s="37"/>
      <c r="H77" s="37"/>
      <c r="I77" s="38"/>
      <c r="J77" s="39"/>
      <c r="K77" s="29"/>
    </row>
    <row r="78" spans="2:11" ht="15" thickBot="1">
      <c r="B78" s="7"/>
      <c r="C78" s="30"/>
      <c r="D78" s="81" t="s">
        <v>41</v>
      </c>
      <c r="E78" s="83">
        <v>2.6287262872628725</v>
      </c>
      <c r="F78" s="37"/>
      <c r="G78" s="37"/>
      <c r="H78" s="37"/>
      <c r="I78" s="38"/>
      <c r="J78" s="39"/>
      <c r="K78" s="29"/>
    </row>
    <row r="79" spans="2:11" ht="15" thickBot="1">
      <c r="B79" s="7"/>
      <c r="C79" s="30"/>
      <c r="D79" s="81" t="s">
        <v>42</v>
      </c>
      <c r="E79" s="83">
        <v>2.6276782104837526</v>
      </c>
      <c r="F79" s="37"/>
      <c r="G79" s="37"/>
      <c r="H79" s="37"/>
      <c r="I79" s="38"/>
      <c r="J79" s="39"/>
      <c r="K79" s="29"/>
    </row>
    <row r="80" spans="2:11" ht="15" thickBot="1">
      <c r="B80" s="7"/>
      <c r="C80" s="30"/>
      <c r="D80" s="81" t="s">
        <v>43</v>
      </c>
      <c r="E80" s="83">
        <v>2.4959957287773671</v>
      </c>
      <c r="F80" s="37"/>
      <c r="G80" s="37"/>
      <c r="H80" s="37"/>
      <c r="I80" s="38"/>
      <c r="J80" s="39"/>
      <c r="K80" s="29"/>
    </row>
    <row r="81" spans="2:11" ht="15" thickBot="1">
      <c r="B81" s="7"/>
      <c r="C81" s="30"/>
      <c r="D81" s="81" t="s">
        <v>44</v>
      </c>
      <c r="E81" s="83">
        <v>2.3917087430241901</v>
      </c>
      <c r="F81" s="37"/>
      <c r="G81" s="37"/>
      <c r="H81" s="37"/>
      <c r="I81" s="38"/>
      <c r="J81" s="39"/>
      <c r="K81" s="29"/>
    </row>
    <row r="82" spans="2:11" ht="15" thickBot="1">
      <c r="B82" s="7"/>
      <c r="C82" s="30"/>
      <c r="D82" s="81" t="s">
        <v>45</v>
      </c>
      <c r="E82" s="83">
        <v>1.9672564034856288</v>
      </c>
      <c r="F82" s="37"/>
      <c r="G82" s="37"/>
      <c r="H82" s="37"/>
      <c r="I82" s="38"/>
      <c r="J82" s="39"/>
      <c r="K82" s="29"/>
    </row>
    <row r="83" spans="2:11" ht="15" thickBot="1">
      <c r="B83" s="7"/>
      <c r="C83" s="30"/>
      <c r="D83" s="81" t="s">
        <v>46</v>
      </c>
      <c r="E83" s="83">
        <v>0.99789915966388421</v>
      </c>
      <c r="F83" s="37"/>
      <c r="G83" s="37"/>
      <c r="H83" s="37"/>
      <c r="I83" s="38"/>
      <c r="J83" s="39"/>
      <c r="K83" s="29"/>
    </row>
    <row r="84" spans="2:11" ht="15" thickBot="1">
      <c r="B84" s="7"/>
      <c r="C84" s="30"/>
      <c r="D84" s="81" t="s">
        <v>47</v>
      </c>
      <c r="E84" s="83">
        <v>0.97668967313451205</v>
      </c>
      <c r="F84" s="37"/>
      <c r="G84" s="37"/>
      <c r="H84" s="37"/>
      <c r="I84" s="38"/>
      <c r="J84" s="39"/>
      <c r="K84" s="29"/>
    </row>
    <row r="85" spans="2:11" ht="15" thickBot="1">
      <c r="B85" s="7"/>
      <c r="C85" s="30"/>
      <c r="D85" s="81" t="s">
        <v>48</v>
      </c>
      <c r="E85" s="83">
        <v>0.96029068258500772</v>
      </c>
      <c r="F85" s="37"/>
      <c r="G85" s="37"/>
      <c r="H85" s="37"/>
      <c r="I85" s="38"/>
      <c r="J85" s="39"/>
      <c r="K85" s="29"/>
    </row>
    <row r="86" spans="2:11" ht="15" thickBot="1">
      <c r="B86" s="7"/>
      <c r="C86" s="30"/>
      <c r="D86" s="81" t="s">
        <v>49</v>
      </c>
      <c r="E86" s="83">
        <v>0.98407354654925783</v>
      </c>
      <c r="F86" s="37"/>
      <c r="G86" s="37"/>
      <c r="H86" s="37"/>
      <c r="I86" s="38"/>
      <c r="J86" s="39"/>
      <c r="K86" s="29"/>
    </row>
    <row r="87" spans="2:11" ht="15" thickBot="1">
      <c r="B87" s="7"/>
      <c r="C87" s="30"/>
      <c r="D87" s="81" t="s">
        <v>50</v>
      </c>
      <c r="E87" s="83">
        <v>1.3910556422256581</v>
      </c>
      <c r="F87" s="37"/>
      <c r="G87" s="37"/>
      <c r="H87" s="37"/>
      <c r="I87" s="38"/>
      <c r="J87" s="39"/>
      <c r="K87" s="29"/>
    </row>
    <row r="88" spans="2:11" ht="15" thickBot="1">
      <c r="B88" s="7"/>
      <c r="C88" s="30"/>
      <c r="D88" s="81" t="s">
        <v>51</v>
      </c>
      <c r="E88" s="83">
        <v>1.4444157854010875</v>
      </c>
      <c r="F88" s="27"/>
      <c r="G88" s="27"/>
      <c r="H88" s="27"/>
      <c r="I88" s="27"/>
      <c r="J88" s="39"/>
      <c r="K88" s="29"/>
    </row>
    <row r="89" spans="2:11" ht="15" thickBot="1">
      <c r="B89" s="7"/>
      <c r="C89" s="30"/>
      <c r="D89" s="81" t="s">
        <v>52</v>
      </c>
      <c r="E89" s="83">
        <v>1.8894601542416067</v>
      </c>
      <c r="F89" s="27"/>
      <c r="G89" s="27"/>
      <c r="H89" s="27"/>
      <c r="I89" s="27"/>
      <c r="J89" s="39"/>
      <c r="K89" s="29"/>
    </row>
    <row r="90" spans="2:11" ht="15" thickBot="1">
      <c r="B90" s="7"/>
      <c r="C90" s="30"/>
      <c r="D90" s="81" t="s">
        <v>53</v>
      </c>
      <c r="E90" s="83">
        <v>2.2438774201820832</v>
      </c>
      <c r="F90" s="27"/>
      <c r="G90" s="27"/>
      <c r="H90" s="27"/>
      <c r="I90" s="27"/>
      <c r="J90" s="39"/>
      <c r="K90" s="29"/>
    </row>
    <row r="91" spans="2:11" ht="15" thickBot="1">
      <c r="B91" s="7"/>
      <c r="C91" s="30"/>
      <c r="D91" s="81" t="s">
        <v>54</v>
      </c>
      <c r="E91" s="83">
        <v>2.9875623797922968</v>
      </c>
      <c r="F91" s="27"/>
      <c r="G91" s="27"/>
      <c r="H91" s="27"/>
      <c r="I91" s="27"/>
      <c r="J91" s="39"/>
      <c r="K91" s="29"/>
    </row>
    <row r="92" spans="2:11" ht="15" thickBot="1">
      <c r="B92" s="7"/>
      <c r="C92" s="30"/>
      <c r="D92" s="81" t="s">
        <v>55</v>
      </c>
      <c r="E92" s="83">
        <v>3.5596235697940681</v>
      </c>
      <c r="F92" s="27"/>
      <c r="G92" s="27"/>
      <c r="H92" s="27"/>
      <c r="I92" s="27"/>
      <c r="J92" s="39"/>
      <c r="K92" s="29"/>
    </row>
    <row r="93" spans="2:11" ht="15" thickBot="1">
      <c r="B93" s="7"/>
      <c r="C93" s="30"/>
      <c r="D93" s="81" t="s">
        <v>56</v>
      </c>
      <c r="E93" s="83">
        <v>3.7845337454270433</v>
      </c>
      <c r="F93" s="27"/>
      <c r="G93" s="27"/>
      <c r="H93" s="27"/>
      <c r="I93" s="27"/>
      <c r="J93" s="39"/>
      <c r="K93" s="29"/>
    </row>
    <row r="94" spans="2:11" ht="15" thickBot="1">
      <c r="B94" s="7"/>
      <c r="C94" s="30"/>
      <c r="D94" s="81" t="s">
        <v>57</v>
      </c>
      <c r="E94" s="83">
        <v>3.9879608728367044</v>
      </c>
      <c r="F94" s="27"/>
      <c r="G94" s="27"/>
      <c r="H94" s="27"/>
      <c r="I94" s="27"/>
      <c r="J94" s="39"/>
      <c r="K94" s="29"/>
    </row>
    <row r="95" spans="2:11" ht="15" thickBot="1">
      <c r="B95" s="7"/>
      <c r="C95" s="30"/>
      <c r="D95" s="81" t="s">
        <v>58</v>
      </c>
      <c r="E95" s="83">
        <v>3.6354584208608598</v>
      </c>
      <c r="F95" s="27"/>
      <c r="G95" s="27"/>
      <c r="H95" s="27"/>
      <c r="I95" s="27"/>
      <c r="J95" s="39"/>
      <c r="K95" s="29"/>
    </row>
    <row r="96" spans="2:11" ht="15" thickBot="1">
      <c r="B96" s="7"/>
      <c r="C96" s="27"/>
      <c r="D96" s="81" t="s">
        <v>59</v>
      </c>
      <c r="E96" s="83">
        <v>3.3513380841533547</v>
      </c>
      <c r="F96" s="27"/>
      <c r="G96" s="27"/>
      <c r="H96" s="27"/>
      <c r="I96" s="27"/>
      <c r="J96" s="78"/>
      <c r="K96" s="29"/>
    </row>
    <row r="97" spans="2:11" ht="15" thickBot="1">
      <c r="B97" s="7"/>
      <c r="C97" s="27"/>
      <c r="D97" s="81" t="s">
        <v>60</v>
      </c>
      <c r="E97" s="83">
        <v>3.3183420485211279</v>
      </c>
      <c r="F97" s="27"/>
      <c r="G97" s="27"/>
      <c r="H97" s="27"/>
      <c r="I97" s="27"/>
      <c r="J97" s="78"/>
      <c r="K97" s="29"/>
    </row>
    <row r="98" spans="2:11" ht="15" thickBot="1">
      <c r="B98" s="7"/>
      <c r="C98" s="27"/>
      <c r="D98" s="81" t="s">
        <v>61</v>
      </c>
      <c r="E98" s="83">
        <v>3.0752532561505008</v>
      </c>
      <c r="F98" s="27"/>
      <c r="G98" s="27"/>
      <c r="H98" s="27"/>
      <c r="I98" s="27"/>
      <c r="J98" s="78"/>
      <c r="K98" s="29"/>
    </row>
    <row r="99" spans="2:11" ht="15" thickBot="1">
      <c r="B99" s="7"/>
      <c r="C99" s="27"/>
      <c r="D99" s="81" t="s">
        <v>62</v>
      </c>
      <c r="E99" s="83">
        <v>2.4867851964358811</v>
      </c>
      <c r="F99" s="27"/>
      <c r="G99" s="27"/>
      <c r="H99" s="27"/>
      <c r="I99" s="27"/>
      <c r="J99" s="78"/>
      <c r="K99" s="29"/>
    </row>
    <row r="100" spans="2:11" ht="15" thickBot="1">
      <c r="B100" s="7"/>
      <c r="C100" s="27"/>
      <c r="D100" s="81" t="s">
        <v>100</v>
      </c>
      <c r="E100" s="83">
        <v>2.9813518267981287</v>
      </c>
      <c r="F100" s="27"/>
      <c r="G100" s="27"/>
      <c r="H100" s="27"/>
      <c r="I100" s="27"/>
      <c r="J100" s="78"/>
      <c r="K100" s="29"/>
    </row>
    <row r="101" spans="2:11" ht="15" thickBot="1">
      <c r="B101" s="7"/>
      <c r="C101" s="27"/>
      <c r="D101" s="81" t="s">
        <v>101</v>
      </c>
      <c r="E101" s="83">
        <v>2.6117647089550333</v>
      </c>
      <c r="F101" s="27"/>
      <c r="G101" s="27"/>
      <c r="H101" s="27"/>
      <c r="I101" s="27"/>
      <c r="J101" s="78"/>
      <c r="K101" s="29"/>
    </row>
    <row r="102" spans="2:11" ht="15" thickBot="1">
      <c r="B102" s="7"/>
      <c r="C102" s="27"/>
      <c r="D102" s="81" t="s">
        <v>102</v>
      </c>
      <c r="E102" s="83">
        <v>2.1762021762022021</v>
      </c>
      <c r="F102" s="27"/>
      <c r="G102" s="27"/>
      <c r="H102" s="27"/>
      <c r="I102" s="27"/>
      <c r="J102" s="78"/>
      <c r="K102" s="29"/>
    </row>
    <row r="103" spans="2:11" ht="15" thickBot="1">
      <c r="B103" s="7"/>
      <c r="C103" s="27"/>
      <c r="D103" s="81" t="s">
        <v>103</v>
      </c>
      <c r="E103" s="83">
        <v>2.5905518666152316</v>
      </c>
      <c r="F103" s="27"/>
      <c r="G103" s="27"/>
      <c r="H103" s="27"/>
      <c r="I103" s="27"/>
      <c r="J103" s="78"/>
      <c r="K103" s="29"/>
    </row>
    <row r="104" spans="2:11" ht="15" thickBot="1">
      <c r="B104" s="7"/>
      <c r="C104" s="27"/>
      <c r="D104" s="81" t="s">
        <v>104</v>
      </c>
      <c r="E104" s="83">
        <v>1.211072664359869</v>
      </c>
      <c r="F104" s="27"/>
      <c r="G104" s="27"/>
      <c r="H104" s="27"/>
      <c r="I104" s="27"/>
      <c r="J104" s="78"/>
      <c r="K104" s="29"/>
    </row>
    <row r="105" spans="2:11" ht="15" thickBot="1">
      <c r="B105" s="7"/>
      <c r="C105" s="27"/>
      <c r="D105" s="81" t="s">
        <v>105</v>
      </c>
      <c r="E105" s="83">
        <v>1.1006649863571027</v>
      </c>
      <c r="F105" s="27"/>
      <c r="G105" s="27"/>
      <c r="H105" s="27"/>
      <c r="I105" s="27"/>
      <c r="J105" s="78"/>
      <c r="K105" s="29"/>
    </row>
    <row r="106" spans="2:11" ht="15" thickBot="1">
      <c r="B106" s="7"/>
      <c r="C106" s="27"/>
      <c r="D106" s="81" t="s">
        <v>106</v>
      </c>
      <c r="E106" s="83">
        <v>1.1336310546203876</v>
      </c>
      <c r="F106" s="27"/>
      <c r="G106" s="27"/>
      <c r="H106" s="27"/>
      <c r="I106" s="27"/>
      <c r="J106" s="78"/>
      <c r="K106" s="29"/>
    </row>
    <row r="107" spans="2:11" ht="15" thickBot="1">
      <c r="B107" s="7"/>
      <c r="C107" s="27"/>
      <c r="D107" s="81" t="s">
        <v>107</v>
      </c>
      <c r="E107" s="83">
        <v>1.4053930546222393</v>
      </c>
      <c r="F107" s="27"/>
      <c r="G107" s="27"/>
      <c r="H107" s="27"/>
      <c r="I107" s="27"/>
      <c r="J107" s="78"/>
      <c r="K107" s="29"/>
    </row>
    <row r="108" spans="2:11" ht="15" thickBot="1">
      <c r="B108" s="7"/>
      <c r="C108" s="27"/>
      <c r="D108" s="81" t="s">
        <v>108</v>
      </c>
      <c r="E108" s="83">
        <v>3.3618232478632493</v>
      </c>
      <c r="F108" s="27"/>
      <c r="G108" s="27"/>
      <c r="H108" s="27"/>
      <c r="I108" s="27"/>
      <c r="J108" s="78"/>
      <c r="K108" s="29"/>
    </row>
    <row r="109" spans="2:11" ht="15" thickBot="1">
      <c r="B109" s="7"/>
      <c r="C109" s="27"/>
      <c r="D109" s="81" t="s">
        <v>109</v>
      </c>
      <c r="E109" s="83">
        <v>4.5021549155161766</v>
      </c>
      <c r="F109" s="27"/>
      <c r="G109" s="27"/>
      <c r="H109" s="27"/>
      <c r="I109" s="27"/>
      <c r="J109" s="78"/>
      <c r="K109" s="29"/>
    </row>
    <row r="110" spans="2:11" ht="15" thickBot="1">
      <c r="B110" s="7"/>
      <c r="C110" s="27"/>
      <c r="D110" s="81" t="s">
        <v>110</v>
      </c>
      <c r="E110" s="83">
        <v>6.884058084239153</v>
      </c>
      <c r="F110" s="27"/>
      <c r="G110" s="27"/>
      <c r="H110" s="27"/>
      <c r="I110" s="27"/>
      <c r="J110" s="78"/>
      <c r="K110" s="29"/>
    </row>
    <row r="111" spans="2:11" ht="15" thickBot="1">
      <c r="B111" s="7"/>
      <c r="C111" s="27"/>
      <c r="D111" s="81" t="s">
        <v>111</v>
      </c>
      <c r="E111" s="83">
        <v>8.0727674457157903</v>
      </c>
      <c r="F111" s="27"/>
      <c r="G111" s="27"/>
      <c r="H111" s="27"/>
      <c r="I111" s="27"/>
      <c r="J111" s="78"/>
      <c r="K111" s="29"/>
    </row>
    <row r="112" spans="2:11" ht="15" thickBot="1">
      <c r="B112" s="7"/>
      <c r="C112" s="27"/>
      <c r="D112" s="81" t="s">
        <v>112</v>
      </c>
      <c r="E112" s="83">
        <v>10.195715998010723</v>
      </c>
      <c r="F112" s="27"/>
      <c r="G112" s="27"/>
      <c r="H112" s="27"/>
      <c r="I112" s="27"/>
      <c r="J112" s="78"/>
      <c r="K112" s="29"/>
    </row>
    <row r="113" spans="2:11" ht="15" thickBot="1">
      <c r="B113" s="7"/>
      <c r="C113" s="27"/>
      <c r="D113" s="81" t="s">
        <v>113</v>
      </c>
      <c r="E113" s="83">
        <v>9.9529569072675415</v>
      </c>
      <c r="F113" s="27"/>
      <c r="G113" s="27"/>
      <c r="H113" s="27"/>
      <c r="I113" s="27"/>
      <c r="J113" s="78"/>
      <c r="K113" s="29"/>
    </row>
    <row r="114" spans="2:11" ht="15" thickBot="1">
      <c r="B114" s="7"/>
      <c r="C114" s="27"/>
      <c r="D114" s="81" t="s">
        <v>114</v>
      </c>
      <c r="E114" s="83">
        <v>10.991819162084937</v>
      </c>
      <c r="F114" s="27"/>
      <c r="G114" s="27"/>
      <c r="H114" s="27"/>
      <c r="I114" s="27"/>
      <c r="J114" s="78"/>
      <c r="K114" s="29"/>
    </row>
    <row r="115" spans="2:11" ht="15" thickBot="1">
      <c r="B115" s="7"/>
      <c r="C115" s="27"/>
      <c r="D115" s="81" t="s">
        <v>115</v>
      </c>
      <c r="E115" s="83">
        <v>9.9455828306230121</v>
      </c>
      <c r="F115" s="27"/>
      <c r="G115" s="27"/>
      <c r="H115" s="27"/>
      <c r="I115" s="27"/>
      <c r="J115" s="78"/>
      <c r="K115" s="29"/>
    </row>
    <row r="116" spans="2:11" ht="15" thickBot="1">
      <c r="B116" s="7"/>
      <c r="C116" s="27"/>
      <c r="D116" s="81" t="s">
        <v>116</v>
      </c>
      <c r="E116" s="83">
        <v>5.0915411310033853</v>
      </c>
      <c r="F116" s="27"/>
      <c r="G116" s="27"/>
      <c r="H116" s="27"/>
      <c r="I116" s="27"/>
      <c r="J116" s="78"/>
      <c r="K116" s="29"/>
    </row>
    <row r="117" spans="2:11" ht="15" thickBot="1">
      <c r="B117" s="7"/>
      <c r="C117" s="27"/>
      <c r="D117" s="81" t="s">
        <v>117</v>
      </c>
      <c r="E117" s="83">
        <v>4.6947399738306084</v>
      </c>
      <c r="F117" s="27"/>
      <c r="G117" s="27"/>
      <c r="H117" s="27"/>
      <c r="I117" s="27"/>
      <c r="J117" s="78"/>
      <c r="K117" s="29"/>
    </row>
    <row r="118" spans="2:11" ht="15" thickBot="1">
      <c r="B118" s="7"/>
      <c r="C118" s="27"/>
      <c r="D118" s="81" t="s">
        <v>118</v>
      </c>
      <c r="E118" s="83">
        <v>2.6231528435653351</v>
      </c>
      <c r="F118" s="27"/>
      <c r="G118" s="27"/>
      <c r="H118" s="27"/>
      <c r="I118" s="27"/>
      <c r="J118" s="78"/>
      <c r="K118" s="29"/>
    </row>
    <row r="119" spans="2:11" ht="15" thickBot="1">
      <c r="B119" s="7"/>
      <c r="C119" s="27"/>
      <c r="D119" s="81" t="s">
        <v>119</v>
      </c>
      <c r="E119" s="83">
        <v>2.1678034573629823</v>
      </c>
      <c r="F119" s="27"/>
      <c r="G119" s="27"/>
      <c r="H119" s="27"/>
      <c r="I119" s="27"/>
      <c r="J119" s="78"/>
      <c r="K119" s="29"/>
    </row>
    <row r="120" spans="2:11" ht="15" thickBot="1">
      <c r="B120" s="7"/>
      <c r="C120" s="27"/>
      <c r="D120" s="81" t="s">
        <v>120</v>
      </c>
      <c r="E120" s="83">
        <v>2.563356639419534</v>
      </c>
      <c r="F120" s="27"/>
      <c r="G120" s="27"/>
      <c r="H120" s="27"/>
      <c r="I120" s="27"/>
      <c r="J120" s="78"/>
      <c r="K120" s="29"/>
    </row>
    <row r="121" spans="2:11" ht="15" thickBot="1">
      <c r="B121" s="7"/>
      <c r="C121" s="27"/>
      <c r="D121" s="81" t="s">
        <v>121</v>
      </c>
      <c r="E121" s="83">
        <v>2.3551127349321632</v>
      </c>
      <c r="F121" s="27"/>
      <c r="G121" s="27"/>
      <c r="H121" s="27"/>
      <c r="I121" s="27"/>
      <c r="J121" s="78"/>
      <c r="K121" s="29"/>
    </row>
    <row r="122" spans="2:11" ht="15" thickBot="1">
      <c r="B122" s="7"/>
      <c r="C122" s="27"/>
      <c r="D122" s="81" t="s">
        <v>122</v>
      </c>
      <c r="E122" s="83">
        <v>2.2862358683692907</v>
      </c>
      <c r="F122" s="27"/>
      <c r="G122" s="27"/>
      <c r="H122" s="27"/>
      <c r="I122" s="27"/>
      <c r="J122" s="78"/>
      <c r="K122" s="29"/>
    </row>
    <row r="123" spans="2:11" ht="15" thickBot="1">
      <c r="B123" s="7"/>
      <c r="C123" s="27"/>
      <c r="D123" s="81" t="s">
        <v>123</v>
      </c>
      <c r="E123" s="83">
        <v>2.335115061742421</v>
      </c>
      <c r="F123" s="8"/>
      <c r="G123" s="8"/>
      <c r="H123" s="8"/>
      <c r="I123" s="8"/>
      <c r="J123" s="8"/>
      <c r="K123" s="29"/>
    </row>
    <row r="124" spans="2:11" ht="15" thickBot="1">
      <c r="B124" s="7"/>
      <c r="C124" s="27"/>
      <c r="D124" s="81" t="s">
        <v>124</v>
      </c>
      <c r="E124" s="83">
        <v>2.5071372670361303</v>
      </c>
      <c r="F124" s="8"/>
      <c r="G124" s="8"/>
      <c r="H124" s="8"/>
      <c r="I124" s="8"/>
      <c r="J124" s="8"/>
      <c r="K124" s="29"/>
    </row>
    <row r="125" spans="2:11" ht="15" thickBot="1">
      <c r="B125" s="7"/>
      <c r="C125" s="27"/>
      <c r="D125" s="81" t="s">
        <v>125</v>
      </c>
      <c r="E125" s="83">
        <v>2.5696918208275799</v>
      </c>
      <c r="F125" s="8"/>
      <c r="G125" s="8"/>
      <c r="H125" s="8"/>
      <c r="I125" s="8"/>
      <c r="J125" s="8"/>
      <c r="K125" s="29"/>
    </row>
    <row r="126" spans="2:11" ht="15" thickBot="1">
      <c r="B126" s="7"/>
      <c r="C126" s="27"/>
      <c r="D126" s="81" t="s">
        <v>126</v>
      </c>
      <c r="E126" s="83">
        <v>2.6513412237899825</v>
      </c>
      <c r="F126" s="8"/>
      <c r="G126" s="8"/>
      <c r="H126" s="8"/>
      <c r="I126" s="8"/>
      <c r="J126" s="8"/>
      <c r="K126" s="29"/>
    </row>
    <row r="127" spans="2:11" ht="15" thickBot="1">
      <c r="B127" s="7"/>
      <c r="C127" s="27"/>
      <c r="D127" s="81" t="s">
        <v>127</v>
      </c>
      <c r="E127" s="83">
        <v>2.6880679784876849</v>
      </c>
      <c r="F127" s="8"/>
      <c r="G127" s="8"/>
      <c r="H127" s="8"/>
      <c r="I127" s="8"/>
      <c r="J127" s="8"/>
      <c r="K127" s="29"/>
    </row>
    <row r="128" spans="2:11" ht="15" thickBot="1">
      <c r="B128" s="7"/>
      <c r="C128" s="27"/>
      <c r="D128" s="81" t="s">
        <v>128</v>
      </c>
      <c r="E128" s="83">
        <v>2.707952066623398</v>
      </c>
      <c r="F128" s="8"/>
      <c r="G128" s="8"/>
      <c r="H128" s="8"/>
      <c r="I128" s="8"/>
      <c r="J128" s="8"/>
      <c r="K128" s="29"/>
    </row>
    <row r="129" spans="2:16" ht="15" thickBot="1">
      <c r="B129" s="7"/>
      <c r="C129" s="27"/>
      <c r="D129" s="81" t="s">
        <v>129</v>
      </c>
      <c r="E129" s="83">
        <v>2.7234411280704363</v>
      </c>
      <c r="F129" s="27"/>
      <c r="G129" s="27"/>
      <c r="H129" s="27"/>
      <c r="I129" s="27"/>
      <c r="J129" s="27"/>
      <c r="K129" s="29"/>
    </row>
    <row r="130" spans="2:16" ht="15" thickBot="1">
      <c r="B130" s="7"/>
      <c r="C130" s="27"/>
      <c r="D130" s="81" t="s">
        <v>130</v>
      </c>
      <c r="E130" s="83">
        <v>2.734647484599817</v>
      </c>
      <c r="F130" s="27"/>
      <c r="G130" s="27"/>
      <c r="H130" s="27"/>
      <c r="I130" s="27"/>
      <c r="J130" s="27"/>
      <c r="K130" s="29"/>
    </row>
    <row r="131" spans="2:16" ht="15" thickBot="1">
      <c r="B131" s="20"/>
      <c r="C131" s="23"/>
      <c r="D131" s="80" t="s">
        <v>131</v>
      </c>
      <c r="E131" s="79">
        <v>2.7405746821499433</v>
      </c>
      <c r="F131" s="23"/>
      <c r="G131" s="23"/>
      <c r="H131" s="23"/>
      <c r="I131" s="23"/>
      <c r="J131" s="23"/>
      <c r="K131" s="41"/>
    </row>
    <row r="134" spans="2:16">
      <c r="B134" s="147" t="s">
        <v>63</v>
      </c>
      <c r="C134" s="148"/>
      <c r="D134" s="148"/>
      <c r="E134" s="148"/>
      <c r="F134" s="148"/>
      <c r="G134" s="148"/>
      <c r="H134" s="148"/>
      <c r="I134" s="148"/>
      <c r="J134" s="148"/>
      <c r="K134" s="148"/>
      <c r="L134" s="148"/>
      <c r="M134" s="148"/>
      <c r="N134" s="148"/>
      <c r="O134" s="148"/>
      <c r="P134" s="149"/>
    </row>
    <row r="135" spans="2:16">
      <c r="B135" s="150" t="s">
        <v>132</v>
      </c>
      <c r="C135" s="151"/>
      <c r="D135" s="151"/>
      <c r="E135" s="151"/>
      <c r="F135" s="151"/>
      <c r="G135" s="151"/>
      <c r="H135" s="151"/>
      <c r="I135" s="151"/>
      <c r="J135" s="151"/>
      <c r="K135" s="151"/>
      <c r="L135" s="151"/>
      <c r="M135" s="151"/>
      <c r="N135" s="151"/>
      <c r="O135" s="151"/>
      <c r="P135" s="152"/>
    </row>
    <row r="136" spans="2:16">
      <c r="B136" s="153" t="s">
        <v>133</v>
      </c>
      <c r="C136" s="151"/>
      <c r="D136" s="151"/>
      <c r="E136" s="151"/>
      <c r="F136" s="151"/>
      <c r="G136" s="151"/>
      <c r="H136" s="151"/>
      <c r="I136" s="151"/>
      <c r="J136" s="151"/>
      <c r="K136" s="151"/>
      <c r="L136" s="151"/>
      <c r="M136" s="151"/>
      <c r="N136" s="151"/>
      <c r="O136" s="151"/>
      <c r="P136" s="152"/>
    </row>
    <row r="137" spans="2:16">
      <c r="B137" s="154" t="s">
        <v>64</v>
      </c>
      <c r="C137" s="155"/>
      <c r="D137" s="155"/>
      <c r="E137" s="155"/>
      <c r="F137" s="155"/>
      <c r="G137" s="155"/>
      <c r="H137" s="155"/>
      <c r="I137" s="155"/>
      <c r="J137" s="155"/>
      <c r="K137" s="155"/>
      <c r="L137" s="155"/>
      <c r="M137" s="155"/>
      <c r="N137" s="155"/>
      <c r="O137" s="155"/>
      <c r="P137" s="156"/>
    </row>
    <row r="138" spans="2:16">
      <c r="B138" s="138" t="s">
        <v>134</v>
      </c>
      <c r="C138" s="139"/>
      <c r="D138" s="139"/>
      <c r="E138" s="139"/>
      <c r="F138" s="139"/>
      <c r="G138" s="139"/>
      <c r="H138" s="139"/>
      <c r="I138" s="139"/>
      <c r="J138" s="139"/>
      <c r="K138" s="139"/>
      <c r="L138" s="139"/>
      <c r="M138" s="139"/>
      <c r="N138" s="139"/>
      <c r="O138" s="139"/>
      <c r="P138" s="140"/>
    </row>
    <row r="139" spans="2:16">
      <c r="B139" s="138" t="s">
        <v>65</v>
      </c>
      <c r="C139" s="139"/>
      <c r="D139" s="139"/>
      <c r="E139" s="139"/>
      <c r="F139" s="139"/>
      <c r="G139" s="139"/>
      <c r="H139" s="139"/>
      <c r="I139" s="139"/>
      <c r="J139" s="139"/>
      <c r="K139" s="139"/>
      <c r="L139" s="139"/>
      <c r="M139" s="139"/>
      <c r="N139" s="139"/>
      <c r="O139" s="139"/>
      <c r="P139" s="140"/>
    </row>
    <row r="140" spans="2:16">
      <c r="B140" s="141" t="s">
        <v>135</v>
      </c>
      <c r="C140" s="142"/>
      <c r="D140" s="142"/>
      <c r="E140" s="142"/>
      <c r="F140" s="142"/>
      <c r="G140" s="142"/>
      <c r="H140" s="142"/>
      <c r="I140" s="142"/>
      <c r="J140" s="142"/>
      <c r="K140" s="142"/>
      <c r="L140" s="142"/>
      <c r="M140" s="142"/>
      <c r="N140" s="142"/>
      <c r="O140" s="142"/>
      <c r="P140" s="143"/>
    </row>
    <row r="141" spans="2:16" ht="15" thickBot="1">
      <c r="B141" s="144" t="s">
        <v>136</v>
      </c>
      <c r="C141" s="145"/>
      <c r="D141" s="145"/>
      <c r="E141" s="145"/>
      <c r="F141" s="145"/>
      <c r="G141" s="145"/>
      <c r="H141" s="145"/>
      <c r="I141" s="145"/>
      <c r="J141" s="145"/>
      <c r="K141" s="145"/>
      <c r="L141" s="145"/>
      <c r="M141" s="145"/>
      <c r="N141" s="145"/>
      <c r="O141" s="145"/>
      <c r="P141" s="146"/>
    </row>
  </sheetData>
  <mergeCells count="12">
    <mergeCell ref="B139:P139"/>
    <mergeCell ref="B140:P140"/>
    <mergeCell ref="B141:P141"/>
    <mergeCell ref="B134:P134"/>
    <mergeCell ref="B135:P135"/>
    <mergeCell ref="B136:P136"/>
    <mergeCell ref="B137:P137"/>
    <mergeCell ref="D51:J51"/>
    <mergeCell ref="I52:I53"/>
    <mergeCell ref="J52:J53"/>
    <mergeCell ref="E53:H53"/>
    <mergeCell ref="B138:P138"/>
  </mergeCells>
  <hyperlinks>
    <hyperlink ref="V4" r:id="rId1" display="https://www.ons.gov.uk/economy/inflationandpriceindices/datasets/consumerpriceinflation" xr:uid="{00000000-0004-0000-0000-000000000000}"/>
    <hyperlink ref="V53" r:id="rId2" display="https://obr.uk/efo/economic-and-fiscal-outlook-march-2022/" xr:uid="{00000000-0004-0000-0000-000001000000}"/>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AH47"/>
  <sheetViews>
    <sheetView showGridLines="0" topLeftCell="A7" zoomScale="70" zoomScaleNormal="70" workbookViewId="0">
      <selection activeCell="T18" sqref="T18"/>
    </sheetView>
  </sheetViews>
  <sheetFormatPr defaultColWidth="10.109375" defaultRowHeight="14.4"/>
  <cols>
    <col min="1" max="1" width="24.6640625" style="52" customWidth="1"/>
    <col min="2" max="2" width="10.109375" style="60"/>
    <col min="3" max="3" width="10.109375" style="77"/>
    <col min="4" max="22" width="10.109375" style="52"/>
    <col min="23" max="26" width="10.109375" style="54"/>
    <col min="27" max="27" width="8.44140625" style="54" customWidth="1"/>
    <col min="28" max="30" width="10.109375" style="54"/>
    <col min="31" max="31" width="11.5546875" style="54" bestFit="1" customWidth="1"/>
    <col min="32" max="32" width="11.6640625" style="54" bestFit="1" customWidth="1"/>
    <col min="33" max="34" width="10.109375" style="54"/>
    <col min="35" max="16384" width="10.109375" style="52"/>
  </cols>
  <sheetData>
    <row r="1" spans="1:34" s="44" customFormat="1">
      <c r="A1" s="42"/>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row>
    <row r="2" spans="1:34" s="44" customFormat="1" ht="18">
      <c r="A2" s="45"/>
      <c r="B2" s="46"/>
      <c r="C2" s="46"/>
      <c r="D2" s="47" t="s">
        <v>66</v>
      </c>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row>
    <row r="3" spans="1:34" s="44" customFormat="1" ht="18">
      <c r="A3" s="45"/>
      <c r="B3" s="46"/>
      <c r="C3" s="46"/>
      <c r="D3" s="47"/>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row>
    <row r="4" spans="1:34" s="44" customFormat="1" ht="15" thickBot="1">
      <c r="A4" s="49"/>
      <c r="B4" s="50"/>
      <c r="C4" s="50"/>
      <c r="D4" s="50"/>
      <c r="E4" s="50"/>
      <c r="F4" s="50"/>
      <c r="G4" s="50"/>
      <c r="H4" s="50"/>
      <c r="I4" s="50"/>
      <c r="J4" s="50"/>
      <c r="K4" s="50"/>
      <c r="L4" s="50"/>
      <c r="M4" s="50"/>
      <c r="N4" s="50"/>
      <c r="O4" s="50"/>
      <c r="P4" s="50"/>
      <c r="Q4" s="50"/>
      <c r="R4" s="50"/>
      <c r="S4" s="50"/>
      <c r="T4" s="50"/>
      <c r="U4" s="51"/>
      <c r="V4" s="51"/>
      <c r="W4" s="51"/>
      <c r="X4" s="51"/>
      <c r="Y4" s="51"/>
      <c r="Z4" s="51"/>
      <c r="AA4" s="51"/>
      <c r="AB4" s="51"/>
      <c r="AC4" s="51"/>
      <c r="AD4" s="51"/>
      <c r="AE4" s="51"/>
      <c r="AF4" s="51"/>
      <c r="AG4" s="51"/>
      <c r="AH4" s="48"/>
    </row>
    <row r="5" spans="1:34">
      <c r="A5" s="2"/>
      <c r="B5" s="3"/>
      <c r="C5" s="4"/>
      <c r="D5" s="5"/>
      <c r="E5" s="5"/>
      <c r="F5" s="5"/>
      <c r="G5" s="5"/>
      <c r="H5" s="5"/>
      <c r="I5" s="5"/>
      <c r="J5" s="5"/>
      <c r="K5" s="5"/>
      <c r="L5" s="5"/>
      <c r="M5" s="5"/>
      <c r="N5" s="5"/>
      <c r="O5" s="5"/>
      <c r="P5" s="5"/>
      <c r="Q5" s="5"/>
      <c r="R5" s="5"/>
      <c r="S5" s="5"/>
      <c r="T5" s="5"/>
      <c r="U5" s="5"/>
      <c r="V5" s="5"/>
      <c r="W5" s="25"/>
      <c r="X5" s="25"/>
      <c r="Y5" s="25"/>
      <c r="Z5" s="25"/>
      <c r="AA5" s="25"/>
      <c r="AB5" s="28"/>
      <c r="AC5" s="28"/>
      <c r="AD5" s="48"/>
      <c r="AE5" s="48"/>
      <c r="AF5" s="48"/>
      <c r="AG5" s="48"/>
      <c r="AH5" s="48"/>
    </row>
    <row r="6" spans="1:34">
      <c r="A6" s="7" t="s">
        <v>184</v>
      </c>
      <c r="B6" s="27" t="s">
        <v>185</v>
      </c>
      <c r="C6" s="53" t="s">
        <v>185</v>
      </c>
      <c r="D6" s="27" t="s">
        <v>185</v>
      </c>
      <c r="E6" s="27" t="s">
        <v>185</v>
      </c>
      <c r="F6" s="27" t="s">
        <v>186</v>
      </c>
      <c r="G6" s="27" t="s">
        <v>186</v>
      </c>
      <c r="H6" s="27" t="s">
        <v>186</v>
      </c>
      <c r="I6" s="27" t="s">
        <v>186</v>
      </c>
      <c r="J6" s="27" t="s">
        <v>186</v>
      </c>
      <c r="K6" s="27" t="s">
        <v>187</v>
      </c>
      <c r="L6" s="27" t="s">
        <v>187</v>
      </c>
      <c r="M6" s="27" t="s">
        <v>187</v>
      </c>
      <c r="N6" s="27" t="s">
        <v>187</v>
      </c>
      <c r="O6" s="27" t="s">
        <v>187</v>
      </c>
      <c r="P6" s="27" t="s">
        <v>188</v>
      </c>
      <c r="Q6" s="27" t="s">
        <v>188</v>
      </c>
      <c r="R6" s="27" t="s">
        <v>188</v>
      </c>
      <c r="S6" s="27" t="s">
        <v>188</v>
      </c>
      <c r="T6" s="27" t="s">
        <v>188</v>
      </c>
      <c r="U6" s="27" t="s">
        <v>189</v>
      </c>
      <c r="V6" s="27" t="s">
        <v>189</v>
      </c>
      <c r="W6" s="28" t="s">
        <v>189</v>
      </c>
      <c r="X6" s="28" t="s">
        <v>189</v>
      </c>
      <c r="Y6" s="28" t="s">
        <v>189</v>
      </c>
      <c r="Z6" s="28" t="s">
        <v>189</v>
      </c>
      <c r="AA6" s="28" t="s">
        <v>138</v>
      </c>
      <c r="AB6" s="28" t="s">
        <v>138</v>
      </c>
      <c r="AC6" s="28" t="s">
        <v>138</v>
      </c>
      <c r="AD6" s="28" t="s">
        <v>138</v>
      </c>
      <c r="AE6" s="28" t="s">
        <v>138</v>
      </c>
      <c r="AF6" s="28" t="s">
        <v>138</v>
      </c>
      <c r="AG6" s="28" t="s">
        <v>138</v>
      </c>
    </row>
    <row r="7" spans="1:34">
      <c r="A7" s="7" t="s">
        <v>190</v>
      </c>
      <c r="B7" s="27" t="s">
        <v>191</v>
      </c>
      <c r="C7" s="53" t="s">
        <v>192</v>
      </c>
      <c r="D7" s="27" t="s">
        <v>193</v>
      </c>
      <c r="E7" s="27" t="s">
        <v>194</v>
      </c>
      <c r="F7" s="27" t="s">
        <v>195</v>
      </c>
      <c r="G7" s="27" t="s">
        <v>196</v>
      </c>
      <c r="H7" s="27" t="s">
        <v>197</v>
      </c>
      <c r="I7" s="27" t="s">
        <v>198</v>
      </c>
      <c r="J7" s="27" t="s">
        <v>199</v>
      </c>
      <c r="K7" s="27" t="s">
        <v>200</v>
      </c>
      <c r="L7" s="27" t="s">
        <v>201</v>
      </c>
      <c r="M7" s="27" t="s">
        <v>202</v>
      </c>
      <c r="N7" s="27" t="s">
        <v>203</v>
      </c>
      <c r="O7" s="27" t="s">
        <v>204</v>
      </c>
      <c r="P7" s="27" t="s">
        <v>205</v>
      </c>
      <c r="Q7" s="27" t="s">
        <v>206</v>
      </c>
      <c r="R7" s="27" t="s">
        <v>207</v>
      </c>
      <c r="S7" s="27" t="s">
        <v>208</v>
      </c>
      <c r="T7" s="27" t="s">
        <v>209</v>
      </c>
      <c r="U7" s="27" t="s">
        <v>210</v>
      </c>
      <c r="V7" s="27" t="s">
        <v>211</v>
      </c>
      <c r="W7" s="28" t="s">
        <v>212</v>
      </c>
      <c r="X7" s="28" t="s">
        <v>213</v>
      </c>
      <c r="Y7" s="28" t="s">
        <v>214</v>
      </c>
      <c r="Z7" s="28" t="s">
        <v>215</v>
      </c>
      <c r="AA7" s="86">
        <v>42979</v>
      </c>
      <c r="AB7" s="86">
        <v>43191</v>
      </c>
      <c r="AC7" s="86">
        <v>43556</v>
      </c>
      <c r="AD7" s="86">
        <v>43922</v>
      </c>
      <c r="AE7" s="86">
        <v>44287</v>
      </c>
      <c r="AF7" s="86">
        <v>44652</v>
      </c>
      <c r="AG7" s="86">
        <v>45017</v>
      </c>
    </row>
    <row r="8" spans="1:34">
      <c r="A8" s="7" t="s">
        <v>216</v>
      </c>
      <c r="B8" s="27" t="s">
        <v>217</v>
      </c>
      <c r="C8" s="53" t="s">
        <v>218</v>
      </c>
      <c r="D8" s="27" t="s">
        <v>219</v>
      </c>
      <c r="E8" s="27" t="s">
        <v>220</v>
      </c>
      <c r="F8" s="27" t="s">
        <v>221</v>
      </c>
      <c r="G8" s="27" t="s">
        <v>222</v>
      </c>
      <c r="H8" s="27" t="s">
        <v>223</v>
      </c>
      <c r="I8" s="27" t="s">
        <v>224</v>
      </c>
      <c r="J8" s="27" t="s">
        <v>225</v>
      </c>
      <c r="K8" s="27" t="s">
        <v>226</v>
      </c>
      <c r="L8" s="27" t="s">
        <v>227</v>
      </c>
      <c r="M8" s="27" t="s">
        <v>228</v>
      </c>
      <c r="N8" s="27" t="s">
        <v>229</v>
      </c>
      <c r="O8" s="27" t="s">
        <v>230</v>
      </c>
      <c r="P8" s="27" t="s">
        <v>231</v>
      </c>
      <c r="Q8" s="27" t="s">
        <v>232</v>
      </c>
      <c r="R8" s="27" t="s">
        <v>233</v>
      </c>
      <c r="S8" s="27" t="s">
        <v>234</v>
      </c>
      <c r="T8" s="27" t="s">
        <v>235</v>
      </c>
      <c r="U8" s="27" t="s">
        <v>236</v>
      </c>
      <c r="V8" s="27" t="s">
        <v>237</v>
      </c>
      <c r="W8" s="28" t="s">
        <v>238</v>
      </c>
      <c r="X8" s="28" t="s">
        <v>239</v>
      </c>
      <c r="Y8" s="28" t="s">
        <v>240</v>
      </c>
      <c r="Z8" s="28" t="s">
        <v>241</v>
      </c>
      <c r="AA8" s="86">
        <v>43160</v>
      </c>
      <c r="AB8" s="86">
        <v>43555</v>
      </c>
      <c r="AC8" s="86">
        <v>43921</v>
      </c>
      <c r="AD8" s="86">
        <v>44286</v>
      </c>
      <c r="AE8" s="86">
        <v>44834</v>
      </c>
      <c r="AF8" s="86">
        <v>45199</v>
      </c>
      <c r="AG8" s="86">
        <v>45565</v>
      </c>
    </row>
    <row r="9" spans="1:34" ht="13.2">
      <c r="A9" s="7" t="s">
        <v>242</v>
      </c>
      <c r="B9" s="27">
        <v>12</v>
      </c>
      <c r="C9" s="27">
        <v>12</v>
      </c>
      <c r="D9" s="27">
        <v>12</v>
      </c>
      <c r="E9" s="27">
        <v>12</v>
      </c>
      <c r="F9" s="27">
        <v>12</v>
      </c>
      <c r="G9" s="27">
        <v>12</v>
      </c>
      <c r="H9" s="27">
        <v>12</v>
      </c>
      <c r="I9" s="27">
        <v>12</v>
      </c>
      <c r="J9" s="27">
        <v>12</v>
      </c>
      <c r="K9" s="27">
        <v>12</v>
      </c>
      <c r="L9" s="27">
        <v>12</v>
      </c>
      <c r="M9" s="27">
        <v>12</v>
      </c>
      <c r="N9" s="27">
        <v>12</v>
      </c>
      <c r="O9" s="27">
        <v>12</v>
      </c>
      <c r="P9" s="27">
        <v>12</v>
      </c>
      <c r="Q9" s="27">
        <v>12</v>
      </c>
      <c r="R9" s="27">
        <v>12</v>
      </c>
      <c r="S9" s="27">
        <v>12</v>
      </c>
      <c r="T9" s="27">
        <v>12</v>
      </c>
      <c r="U9" s="27">
        <v>12</v>
      </c>
      <c r="V9" s="27">
        <v>12</v>
      </c>
      <c r="W9" s="28">
        <v>12</v>
      </c>
      <c r="X9" s="28">
        <v>12</v>
      </c>
      <c r="Y9" s="28">
        <v>12</v>
      </c>
      <c r="Z9" s="28">
        <v>6</v>
      </c>
      <c r="AA9" s="28">
        <v>6</v>
      </c>
      <c r="AB9" s="28">
        <v>12</v>
      </c>
      <c r="AC9" s="28">
        <v>12</v>
      </c>
      <c r="AD9" s="28">
        <v>12</v>
      </c>
      <c r="AE9" s="28">
        <v>12</v>
      </c>
      <c r="AF9" s="28">
        <v>12</v>
      </c>
      <c r="AG9" s="28">
        <v>12</v>
      </c>
    </row>
    <row r="10" spans="1:34" ht="13.2">
      <c r="A10" s="7"/>
      <c r="B10" s="27"/>
      <c r="C10" s="27"/>
      <c r="D10" s="27"/>
      <c r="E10" s="27"/>
      <c r="F10" s="27"/>
      <c r="G10" s="27"/>
      <c r="H10" s="27"/>
      <c r="I10" s="27"/>
      <c r="J10" s="27"/>
      <c r="K10" s="27"/>
      <c r="L10" s="27"/>
      <c r="M10" s="27"/>
      <c r="N10" s="27"/>
      <c r="O10" s="27"/>
      <c r="P10" s="27"/>
      <c r="Q10" s="27"/>
      <c r="R10" s="27"/>
      <c r="S10" s="27"/>
      <c r="T10" s="55"/>
      <c r="U10" s="27"/>
      <c r="V10" s="27"/>
      <c r="W10" s="27"/>
      <c r="X10" s="27"/>
      <c r="Y10" s="27"/>
      <c r="Z10" s="27"/>
      <c r="AA10" s="28"/>
      <c r="AB10" s="28"/>
      <c r="AC10" s="28"/>
      <c r="AD10" s="28"/>
      <c r="AE10" s="28"/>
      <c r="AF10" s="28"/>
      <c r="AG10" s="28"/>
    </row>
    <row r="11" spans="1:34" ht="27.75" customHeight="1">
      <c r="A11" s="7"/>
      <c r="B11" s="56" t="s">
        <v>67</v>
      </c>
      <c r="C11" s="56" t="s">
        <v>68</v>
      </c>
      <c r="D11" s="56" t="s">
        <v>69</v>
      </c>
      <c r="E11" s="56" t="s">
        <v>70</v>
      </c>
      <c r="F11" s="56" t="s">
        <v>71</v>
      </c>
      <c r="G11" s="56" t="s">
        <v>72</v>
      </c>
      <c r="H11" s="56" t="s">
        <v>73</v>
      </c>
      <c r="I11" s="56" t="s">
        <v>74</v>
      </c>
      <c r="J11" s="56" t="s">
        <v>75</v>
      </c>
      <c r="K11" s="56" t="s">
        <v>76</v>
      </c>
      <c r="L11" s="56" t="s">
        <v>77</v>
      </c>
      <c r="M11" s="56" t="s">
        <v>78</v>
      </c>
      <c r="N11" s="56" t="s">
        <v>79</v>
      </c>
      <c r="O11" s="56" t="s">
        <v>80</v>
      </c>
      <c r="P11" s="56" t="s">
        <v>81</v>
      </c>
      <c r="Q11" s="56" t="s">
        <v>82</v>
      </c>
      <c r="R11" s="56" t="s">
        <v>83</v>
      </c>
      <c r="S11" s="56" t="s">
        <v>84</v>
      </c>
      <c r="T11" s="56" t="s">
        <v>85</v>
      </c>
      <c r="U11" s="56" t="s">
        <v>86</v>
      </c>
      <c r="V11" s="56" t="s">
        <v>87</v>
      </c>
      <c r="W11" s="56" t="s">
        <v>88</v>
      </c>
      <c r="X11" s="56" t="s">
        <v>89</v>
      </c>
      <c r="Y11" s="56" t="s">
        <v>90</v>
      </c>
      <c r="Z11" s="56" t="s">
        <v>91</v>
      </c>
      <c r="AA11" s="56" t="s">
        <v>139</v>
      </c>
      <c r="AB11" s="56" t="s">
        <v>140</v>
      </c>
      <c r="AC11" s="56" t="s">
        <v>141</v>
      </c>
      <c r="AD11" s="56" t="s">
        <v>142</v>
      </c>
      <c r="AE11" s="56" t="s">
        <v>143</v>
      </c>
      <c r="AF11" s="56" t="s">
        <v>144</v>
      </c>
      <c r="AG11" s="56" t="s">
        <v>145</v>
      </c>
    </row>
    <row r="12" spans="1:34" s="60" customFormat="1" ht="45" customHeight="1">
      <c r="A12" s="57"/>
      <c r="B12" s="58">
        <v>141.80000000000001</v>
      </c>
      <c r="C12" s="58">
        <v>145.19999999999999</v>
      </c>
      <c r="D12" s="58">
        <v>149.80000000000001</v>
      </c>
      <c r="E12" s="58">
        <v>153.80000000000001</v>
      </c>
      <c r="F12" s="58">
        <v>159.5</v>
      </c>
      <c r="G12" s="58">
        <v>164.5</v>
      </c>
      <c r="H12" s="58">
        <v>166.5</v>
      </c>
      <c r="I12" s="58">
        <v>171.6</v>
      </c>
      <c r="J12" s="58">
        <v>174.3</v>
      </c>
      <c r="K12" s="58">
        <v>177.9</v>
      </c>
      <c r="L12" s="58">
        <v>182.6</v>
      </c>
      <c r="M12" s="58">
        <v>188.6</v>
      </c>
      <c r="N12" s="58">
        <v>193.3</v>
      </c>
      <c r="O12" s="58">
        <v>200.4</v>
      </c>
      <c r="P12" s="58">
        <v>208.9</v>
      </c>
      <c r="Q12" s="58">
        <v>217.7</v>
      </c>
      <c r="R12" s="58">
        <v>216</v>
      </c>
      <c r="S12" s="58">
        <v>225.8</v>
      </c>
      <c r="T12" s="58">
        <f>+O27</f>
        <v>238</v>
      </c>
      <c r="U12" s="58">
        <f>+O28</f>
        <v>245.6</v>
      </c>
      <c r="V12" s="58">
        <f>+O29</f>
        <v>251.9</v>
      </c>
      <c r="W12" s="58">
        <f>+O30</f>
        <v>257.7</v>
      </c>
      <c r="X12" s="58">
        <f>+O31</f>
        <v>259.5</v>
      </c>
      <c r="Y12" s="58">
        <f>+O32</f>
        <v>264.8</v>
      </c>
      <c r="Z12" s="58">
        <f>+K33</f>
        <v>272.3</v>
      </c>
      <c r="AA12" s="58">
        <f>+O33</f>
        <v>275.3</v>
      </c>
      <c r="AB12" s="58">
        <f>+O34</f>
        <v>284.5</v>
      </c>
      <c r="AC12" s="58">
        <f>+O35</f>
        <v>290.39999999999998</v>
      </c>
      <c r="AD12" s="58">
        <f>+O36</f>
        <v>294.3</v>
      </c>
      <c r="AE12" s="58">
        <f>+O37</f>
        <v>312</v>
      </c>
      <c r="AF12" s="58">
        <f>O38</f>
        <v>346.294475785705</v>
      </c>
      <c r="AG12" s="58">
        <f>+O39</f>
        <v>355.37830917438737</v>
      </c>
      <c r="AH12" s="59"/>
    </row>
    <row r="13" spans="1:34" s="27" customFormat="1" ht="12.75" customHeight="1" thickBot="1">
      <c r="A13" s="7"/>
      <c r="B13" s="61"/>
      <c r="C13" s="62">
        <f>+(C12-B12)/B12</f>
        <v>2.397743300423115E-2</v>
      </c>
      <c r="D13" s="62">
        <f t="shared" ref="D13:AG13" si="0">+(D12-C12)/C12</f>
        <v>3.1680440771350023E-2</v>
      </c>
      <c r="E13" s="62">
        <f t="shared" si="0"/>
        <v>2.6702269692923896E-2</v>
      </c>
      <c r="F13" s="62">
        <f t="shared" si="0"/>
        <v>3.7061118335500576E-2</v>
      </c>
      <c r="G13" s="62">
        <f t="shared" si="0"/>
        <v>3.1347962382445138E-2</v>
      </c>
      <c r="H13" s="62">
        <f t="shared" si="0"/>
        <v>1.2158054711246201E-2</v>
      </c>
      <c r="I13" s="62">
        <f t="shared" si="0"/>
        <v>3.0630630630630595E-2</v>
      </c>
      <c r="J13" s="62">
        <f t="shared" si="0"/>
        <v>1.5734265734265833E-2</v>
      </c>
      <c r="K13" s="62">
        <f t="shared" si="0"/>
        <v>2.0654044750430259E-2</v>
      </c>
      <c r="L13" s="62">
        <f t="shared" si="0"/>
        <v>2.6419336706014551E-2</v>
      </c>
      <c r="M13" s="62">
        <f t="shared" si="0"/>
        <v>3.2858707557502739E-2</v>
      </c>
      <c r="N13" s="62">
        <f t="shared" si="0"/>
        <v>2.49204665959704E-2</v>
      </c>
      <c r="O13" s="62">
        <f t="shared" si="0"/>
        <v>3.6730470770822525E-2</v>
      </c>
      <c r="P13" s="62">
        <f t="shared" si="0"/>
        <v>4.2415169660678639E-2</v>
      </c>
      <c r="Q13" s="62">
        <f t="shared" si="0"/>
        <v>4.2125418860698816E-2</v>
      </c>
      <c r="R13" s="62">
        <f t="shared" si="0"/>
        <v>-7.8089113458887863E-3</v>
      </c>
      <c r="S13" s="62">
        <f t="shared" si="0"/>
        <v>4.5370370370370422E-2</v>
      </c>
      <c r="T13" s="62">
        <f t="shared" si="0"/>
        <v>5.403011514614698E-2</v>
      </c>
      <c r="U13" s="62">
        <f t="shared" si="0"/>
        <v>3.1932773109243674E-2</v>
      </c>
      <c r="V13" s="62">
        <f t="shared" si="0"/>
        <v>2.5651465798045649E-2</v>
      </c>
      <c r="W13" s="62">
        <f t="shared" si="0"/>
        <v>2.3025009924573174E-2</v>
      </c>
      <c r="X13" s="62">
        <f t="shared" si="0"/>
        <v>6.9848661233993456E-3</v>
      </c>
      <c r="Y13" s="62">
        <f t="shared" si="0"/>
        <v>2.0423892100192721E-2</v>
      </c>
      <c r="Z13" s="62">
        <f t="shared" si="0"/>
        <v>2.8323262839879154E-2</v>
      </c>
      <c r="AA13" s="62">
        <f t="shared" si="0"/>
        <v>1.1017260374586852E-2</v>
      </c>
      <c r="AB13" s="62">
        <f t="shared" si="0"/>
        <v>3.341808935706498E-2</v>
      </c>
      <c r="AC13" s="62">
        <f t="shared" si="0"/>
        <v>2.0738137082600975E-2</v>
      </c>
      <c r="AD13" s="62">
        <f t="shared" si="0"/>
        <v>1.3429752066115821E-2</v>
      </c>
      <c r="AE13" s="62">
        <f t="shared" si="0"/>
        <v>6.014271151885827E-2</v>
      </c>
      <c r="AF13" s="62">
        <f t="shared" si="0"/>
        <v>0.10991819162084937</v>
      </c>
      <c r="AG13" s="62">
        <f t="shared" si="0"/>
        <v>2.6231528435653274E-2</v>
      </c>
    </row>
    <row r="14" spans="1:34" s="27" customFormat="1" ht="12.75" customHeight="1">
      <c r="A14" s="7"/>
      <c r="S14" s="28"/>
      <c r="T14" s="28"/>
      <c r="U14" s="28"/>
      <c r="V14" s="28"/>
      <c r="W14" s="28"/>
      <c r="X14" s="28"/>
      <c r="Y14" s="28"/>
      <c r="Z14" s="28"/>
      <c r="AA14" s="28"/>
      <c r="AB14" s="28"/>
      <c r="AC14" s="28"/>
      <c r="AD14" s="48"/>
      <c r="AE14" s="48"/>
      <c r="AF14" s="48"/>
      <c r="AG14" s="48"/>
    </row>
    <row r="15" spans="1:34" s="27" customFormat="1" ht="12.75" customHeight="1">
      <c r="A15" s="7"/>
      <c r="B15" s="63" t="s">
        <v>92</v>
      </c>
      <c r="S15" s="28"/>
      <c r="T15" s="28"/>
      <c r="U15" s="28"/>
      <c r="V15" s="28"/>
      <c r="W15" s="28"/>
      <c r="X15" s="28"/>
      <c r="Y15" s="28"/>
      <c r="Z15" s="28"/>
      <c r="AA15" s="28"/>
      <c r="AB15" s="28"/>
      <c r="AC15" s="28"/>
      <c r="AD15" s="48"/>
      <c r="AE15" s="48"/>
      <c r="AF15" s="48"/>
      <c r="AG15" s="48"/>
    </row>
    <row r="16" spans="1:34" s="27" customFormat="1" ht="12.75" customHeight="1">
      <c r="A16" s="7"/>
      <c r="B16" s="64">
        <f>+$R$12/B12</f>
        <v>1.5232722143864597</v>
      </c>
      <c r="C16" s="64">
        <f t="shared" ref="C16:AG16" si="1">+$R$12/C12</f>
        <v>1.4876033057851241</v>
      </c>
      <c r="D16" s="64">
        <f t="shared" si="1"/>
        <v>1.4419225634178905</v>
      </c>
      <c r="E16" s="64">
        <f t="shared" si="1"/>
        <v>1.4044213263979193</v>
      </c>
      <c r="F16" s="64">
        <f t="shared" si="1"/>
        <v>1.3542319749216301</v>
      </c>
      <c r="G16" s="64">
        <f t="shared" si="1"/>
        <v>1.3130699088145896</v>
      </c>
      <c r="H16" s="64">
        <f t="shared" si="1"/>
        <v>1.2972972972972974</v>
      </c>
      <c r="I16" s="64">
        <f t="shared" si="1"/>
        <v>1.2587412587412588</v>
      </c>
      <c r="J16" s="64">
        <f t="shared" si="1"/>
        <v>1.2392426850258176</v>
      </c>
      <c r="K16" s="64">
        <f t="shared" si="1"/>
        <v>1.2141652613827993</v>
      </c>
      <c r="L16" s="64">
        <f t="shared" si="1"/>
        <v>1.1829134720700987</v>
      </c>
      <c r="M16" s="64">
        <f t="shared" si="1"/>
        <v>1.1452810180275717</v>
      </c>
      <c r="N16" s="64">
        <f t="shared" si="1"/>
        <v>1.1174340403517846</v>
      </c>
      <c r="O16" s="64">
        <f t="shared" si="1"/>
        <v>1.0778443113772456</v>
      </c>
      <c r="P16" s="64">
        <f t="shared" si="1"/>
        <v>1.0339875538535184</v>
      </c>
      <c r="Q16" s="64">
        <f t="shared" si="1"/>
        <v>0.99219108865411121</v>
      </c>
      <c r="R16" s="64">
        <f t="shared" si="1"/>
        <v>1</v>
      </c>
      <c r="S16" s="64">
        <f t="shared" si="1"/>
        <v>0.95659875996457033</v>
      </c>
      <c r="T16" s="64">
        <f t="shared" si="1"/>
        <v>0.90756302521008403</v>
      </c>
      <c r="U16" s="64">
        <f t="shared" si="1"/>
        <v>0.87947882736156358</v>
      </c>
      <c r="V16" s="64">
        <f t="shared" si="1"/>
        <v>0.85748312822548634</v>
      </c>
      <c r="W16" s="64">
        <f t="shared" si="1"/>
        <v>0.8381839348079162</v>
      </c>
      <c r="X16" s="64">
        <f t="shared" si="1"/>
        <v>0.83236994219653182</v>
      </c>
      <c r="Y16" s="64">
        <f t="shared" si="1"/>
        <v>0.81570996978851962</v>
      </c>
      <c r="Z16" s="64">
        <f t="shared" si="1"/>
        <v>0.79324274697025332</v>
      </c>
      <c r="AA16" s="64">
        <f t="shared" si="1"/>
        <v>0.78459861968761346</v>
      </c>
      <c r="AB16" s="64">
        <f t="shared" si="1"/>
        <v>0.75922671353251314</v>
      </c>
      <c r="AC16" s="64">
        <f t="shared" si="1"/>
        <v>0.74380165289256206</v>
      </c>
      <c r="AD16" s="64">
        <f t="shared" si="1"/>
        <v>0.7339449541284403</v>
      </c>
      <c r="AE16" s="64">
        <f t="shared" si="1"/>
        <v>0.69230769230769229</v>
      </c>
      <c r="AF16" s="64">
        <f t="shared" si="1"/>
        <v>0.62374659459963711</v>
      </c>
      <c r="AG16" s="64">
        <f t="shared" si="1"/>
        <v>0.60780299310278618</v>
      </c>
    </row>
    <row r="17" spans="1:33" s="27" customFormat="1" ht="12.75" customHeight="1">
      <c r="A17" s="7"/>
      <c r="B17" s="63" t="s">
        <v>93</v>
      </c>
      <c r="S17" s="28"/>
      <c r="T17" s="28"/>
      <c r="U17" s="28"/>
      <c r="V17" s="28"/>
      <c r="W17" s="28"/>
      <c r="X17" s="28"/>
      <c r="Y17" s="28"/>
      <c r="Z17" s="28"/>
      <c r="AA17" s="28"/>
      <c r="AB17" s="28"/>
      <c r="AC17" s="28"/>
      <c r="AD17" s="48"/>
      <c r="AE17" s="48"/>
      <c r="AF17" s="48"/>
      <c r="AG17" s="48"/>
    </row>
    <row r="18" spans="1:33" s="27" customFormat="1" ht="13.2">
      <c r="A18" s="7"/>
      <c r="B18" s="64"/>
      <c r="C18" s="64"/>
      <c r="D18" s="64"/>
      <c r="E18" s="64"/>
      <c r="F18" s="64"/>
      <c r="G18" s="64"/>
      <c r="H18" s="64"/>
      <c r="I18" s="64"/>
      <c r="J18" s="64"/>
      <c r="K18" s="64"/>
      <c r="L18" s="64"/>
      <c r="M18" s="64"/>
      <c r="N18" s="64">
        <f>+$R$16/N16</f>
        <v>0.8949074074074076</v>
      </c>
      <c r="O18" s="64">
        <f>+$R$16/O16</f>
        <v>0.9277777777777777</v>
      </c>
      <c r="P18" s="64">
        <f>+$R$16/P16</f>
        <v>0.96712962962962967</v>
      </c>
      <c r="Q18" s="64">
        <f>+$R$16/Q16</f>
        <v>1.0078703703703704</v>
      </c>
      <c r="R18" s="64">
        <f>+$R$16/R16</f>
        <v>1</v>
      </c>
      <c r="S18" s="64">
        <f t="shared" ref="S18:AG18" si="2">+$R$16/S16</f>
        <v>1.0453703703703705</v>
      </c>
      <c r="T18" s="64">
        <f t="shared" si="2"/>
        <v>1.1018518518518519</v>
      </c>
      <c r="U18" s="64">
        <f t="shared" si="2"/>
        <v>1.1370370370370371</v>
      </c>
      <c r="V18" s="64">
        <f t="shared" si="2"/>
        <v>1.1662037037037036</v>
      </c>
      <c r="W18" s="64">
        <f t="shared" si="2"/>
        <v>1.1930555555555555</v>
      </c>
      <c r="X18" s="64">
        <f t="shared" si="2"/>
        <v>1.2013888888888888</v>
      </c>
      <c r="Y18" s="64">
        <f t="shared" si="2"/>
        <v>1.2259259259259259</v>
      </c>
      <c r="Z18" s="64">
        <f t="shared" si="2"/>
        <v>1.2606481481481482</v>
      </c>
      <c r="AA18" s="64">
        <f t="shared" si="2"/>
        <v>1.274537037037037</v>
      </c>
      <c r="AB18" s="64">
        <f t="shared" si="2"/>
        <v>1.3171296296296298</v>
      </c>
      <c r="AC18" s="64">
        <f t="shared" si="2"/>
        <v>1.3444444444444443</v>
      </c>
      <c r="AD18" s="64">
        <f t="shared" si="2"/>
        <v>1.3625</v>
      </c>
      <c r="AE18" s="64">
        <f t="shared" si="2"/>
        <v>1.4444444444444444</v>
      </c>
      <c r="AF18" s="64">
        <f t="shared" si="2"/>
        <v>1.6032151656745603</v>
      </c>
      <c r="AG18" s="64">
        <f t="shared" si="2"/>
        <v>1.6452699498814232</v>
      </c>
    </row>
    <row r="19" spans="1:33" s="27" customFormat="1">
      <c r="A19" s="7"/>
      <c r="S19" s="28"/>
      <c r="T19" s="28"/>
      <c r="U19" s="28"/>
      <c r="V19" s="28"/>
      <c r="W19" s="28"/>
      <c r="X19" s="28"/>
      <c r="Y19" s="28"/>
      <c r="Z19" s="28"/>
      <c r="AA19" s="28"/>
      <c r="AB19" s="28"/>
      <c r="AC19" s="28"/>
      <c r="AD19" s="48"/>
      <c r="AE19" s="48"/>
      <c r="AF19" s="48"/>
      <c r="AG19" s="48"/>
    </row>
    <row r="20" spans="1:33" ht="24" customHeight="1">
      <c r="A20" s="7"/>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48"/>
      <c r="AE20" s="48"/>
      <c r="AF20" s="48"/>
    </row>
    <row r="21" spans="1:33" ht="13.8" thickBot="1">
      <c r="A21" s="7"/>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3"/>
      <c r="AC21" s="23"/>
      <c r="AD21" s="76"/>
      <c r="AE21" s="76"/>
      <c r="AF21" s="76"/>
      <c r="AG21" s="76"/>
    </row>
    <row r="22" spans="1:33">
      <c r="A22" s="2"/>
      <c r="B22" s="3"/>
      <c r="C22" s="4"/>
      <c r="D22" s="5"/>
      <c r="E22" s="5"/>
      <c r="F22" s="5"/>
      <c r="G22" s="5"/>
      <c r="H22" s="5"/>
      <c r="I22" s="5"/>
      <c r="J22" s="5"/>
      <c r="K22" s="5"/>
      <c r="L22" s="5"/>
      <c r="M22" s="5"/>
      <c r="N22" s="5"/>
      <c r="O22" s="5"/>
      <c r="P22" s="5"/>
      <c r="Q22" s="5"/>
      <c r="R22" s="5"/>
      <c r="S22" s="6"/>
      <c r="T22" s="5"/>
      <c r="U22" s="5"/>
      <c r="V22" s="5"/>
      <c r="W22" s="25"/>
      <c r="X22" s="25"/>
      <c r="Y22" s="25"/>
      <c r="Z22" s="25"/>
      <c r="AA22" s="25"/>
      <c r="AB22" s="28"/>
      <c r="AC22" s="28"/>
    </row>
    <row r="23" spans="1:33">
      <c r="A23" s="7"/>
      <c r="B23" s="66" t="s">
        <v>94</v>
      </c>
      <c r="C23" s="53"/>
      <c r="D23" s="27"/>
      <c r="E23" s="27"/>
      <c r="F23" s="27"/>
      <c r="G23" s="27"/>
      <c r="H23" s="27"/>
      <c r="I23" s="27"/>
      <c r="J23" s="27"/>
      <c r="K23" s="27"/>
      <c r="L23" s="27"/>
      <c r="M23" s="27"/>
      <c r="N23" s="27"/>
      <c r="O23" s="27"/>
      <c r="P23" s="27"/>
      <c r="Q23" s="27"/>
      <c r="R23" s="27"/>
      <c r="S23" s="65"/>
      <c r="T23" s="27"/>
      <c r="U23" s="27"/>
      <c r="V23" s="27"/>
      <c r="W23" s="28"/>
      <c r="X23" s="28"/>
      <c r="Y23" s="28"/>
      <c r="Z23" s="28"/>
      <c r="AA23" s="28"/>
      <c r="AB23" s="28"/>
      <c r="AC23" s="28"/>
    </row>
    <row r="24" spans="1:33">
      <c r="A24" s="7"/>
      <c r="B24" s="56"/>
      <c r="C24" s="53"/>
      <c r="D24" s="27"/>
      <c r="E24" s="67" t="s">
        <v>4</v>
      </c>
      <c r="F24" s="68">
        <v>1</v>
      </c>
      <c r="G24" s="68">
        <v>2</v>
      </c>
      <c r="H24" s="68">
        <v>3</v>
      </c>
      <c r="I24" s="68">
        <v>4</v>
      </c>
      <c r="J24" s="68">
        <v>5</v>
      </c>
      <c r="K24" s="68">
        <v>6</v>
      </c>
      <c r="L24" s="68">
        <v>7</v>
      </c>
      <c r="M24" s="68">
        <v>8</v>
      </c>
      <c r="N24" s="68">
        <v>9</v>
      </c>
      <c r="O24" s="68">
        <v>10</v>
      </c>
      <c r="P24" s="68">
        <v>11</v>
      </c>
      <c r="Q24" s="68">
        <v>12</v>
      </c>
      <c r="R24" s="27"/>
      <c r="S24" s="65"/>
      <c r="T24" s="27"/>
      <c r="U24" s="27"/>
      <c r="V24" s="27"/>
      <c r="W24" s="28"/>
      <c r="X24" s="28"/>
      <c r="Y24" s="28"/>
      <c r="Z24" s="28"/>
      <c r="AA24" s="28"/>
      <c r="AB24" s="28"/>
      <c r="AC24" s="28"/>
    </row>
    <row r="25" spans="1:33" ht="18.75" customHeight="1" thickBot="1">
      <c r="A25" s="7"/>
      <c r="B25" s="56"/>
      <c r="C25" s="53"/>
      <c r="D25" s="27"/>
      <c r="E25" s="69" t="s">
        <v>5</v>
      </c>
      <c r="F25" s="70" t="s">
        <v>6</v>
      </c>
      <c r="G25" s="70" t="s">
        <v>7</v>
      </c>
      <c r="H25" s="70" t="s">
        <v>8</v>
      </c>
      <c r="I25" s="70" t="s">
        <v>9</v>
      </c>
      <c r="J25" s="70" t="s">
        <v>10</v>
      </c>
      <c r="K25" s="70" t="s">
        <v>11</v>
      </c>
      <c r="L25" s="70" t="s">
        <v>12</v>
      </c>
      <c r="M25" s="70" t="s">
        <v>13</v>
      </c>
      <c r="N25" s="70" t="s">
        <v>14</v>
      </c>
      <c r="O25" s="70" t="s">
        <v>15</v>
      </c>
      <c r="P25" s="70" t="s">
        <v>16</v>
      </c>
      <c r="Q25" s="70" t="s">
        <v>17</v>
      </c>
      <c r="R25" s="27"/>
      <c r="S25" s="65"/>
      <c r="T25" s="27"/>
      <c r="U25" s="27"/>
      <c r="V25" s="27"/>
      <c r="W25" s="28"/>
      <c r="X25" s="28"/>
      <c r="Y25" s="28"/>
      <c r="Z25" s="28"/>
      <c r="AA25" s="28"/>
      <c r="AB25" s="28"/>
      <c r="AC25" s="28"/>
    </row>
    <row r="26" spans="1:33" ht="15" thickBot="1">
      <c r="A26" s="7"/>
      <c r="B26" s="56"/>
      <c r="C26" s="53"/>
      <c r="D26" s="27"/>
      <c r="E26" s="27"/>
      <c r="F26" s="27"/>
      <c r="G26" s="27"/>
      <c r="H26" s="27"/>
      <c r="I26" s="27"/>
      <c r="J26" s="27"/>
      <c r="K26" s="27"/>
      <c r="L26" s="27"/>
      <c r="M26" s="27"/>
      <c r="N26" s="27"/>
      <c r="O26" s="27"/>
      <c r="P26" s="27"/>
      <c r="Q26" s="27"/>
      <c r="R26" s="27"/>
      <c r="S26" s="65"/>
      <c r="T26" s="27"/>
      <c r="U26" s="27"/>
      <c r="V26" s="27"/>
      <c r="W26" s="28" t="s">
        <v>146</v>
      </c>
      <c r="X26" s="28" t="s">
        <v>147</v>
      </c>
      <c r="Y26" s="28" t="s">
        <v>148</v>
      </c>
      <c r="Z26" s="28" t="s">
        <v>149</v>
      </c>
      <c r="AA26" s="28"/>
      <c r="AB26" s="28"/>
      <c r="AC26" s="28"/>
    </row>
    <row r="27" spans="1:33" ht="15" thickBot="1">
      <c r="A27" s="7"/>
      <c r="B27" s="56"/>
      <c r="C27" s="53"/>
      <c r="D27" s="27">
        <v>2011</v>
      </c>
      <c r="E27" s="40">
        <v>235.2</v>
      </c>
      <c r="F27" s="40">
        <v>229</v>
      </c>
      <c r="G27" s="40">
        <v>231.3</v>
      </c>
      <c r="H27" s="40">
        <v>232.5</v>
      </c>
      <c r="I27" s="40">
        <v>234.4</v>
      </c>
      <c r="J27" s="40">
        <v>235.2</v>
      </c>
      <c r="K27" s="40">
        <v>235.2</v>
      </c>
      <c r="L27" s="40">
        <v>234.7</v>
      </c>
      <c r="M27" s="40">
        <v>236.1</v>
      </c>
      <c r="N27" s="40">
        <v>237.9</v>
      </c>
      <c r="O27" s="40">
        <v>238</v>
      </c>
      <c r="P27" s="40">
        <v>238.5</v>
      </c>
      <c r="Q27" s="40">
        <v>239.4</v>
      </c>
      <c r="R27" s="27"/>
      <c r="S27" s="65"/>
      <c r="T27" s="27"/>
      <c r="U27" s="27"/>
      <c r="V27" s="27">
        <v>2011</v>
      </c>
      <c r="W27" s="83">
        <v>5.3207661903313941</v>
      </c>
      <c r="X27" s="83">
        <v>5.1155853840417542</v>
      </c>
      <c r="Y27" s="83">
        <v>5.2420552420552324</v>
      </c>
      <c r="Z27" s="83">
        <v>5.1248164464023471</v>
      </c>
      <c r="AA27" s="28"/>
      <c r="AB27" s="28"/>
      <c r="AC27" s="28"/>
    </row>
    <row r="28" spans="1:33" ht="15" thickBot="1">
      <c r="A28" s="7"/>
      <c r="B28" s="56"/>
      <c r="C28" s="53"/>
      <c r="D28" s="27">
        <v>2012</v>
      </c>
      <c r="E28" s="40">
        <v>242.7</v>
      </c>
      <c r="F28" s="71">
        <v>238</v>
      </c>
      <c r="G28" s="71">
        <v>239.9</v>
      </c>
      <c r="H28" s="71">
        <v>240.8</v>
      </c>
      <c r="I28" s="71">
        <v>242.5</v>
      </c>
      <c r="J28" s="71">
        <v>242.4</v>
      </c>
      <c r="K28" s="71">
        <v>241.8</v>
      </c>
      <c r="L28" s="71">
        <v>242.1</v>
      </c>
      <c r="M28" s="72">
        <v>243</v>
      </c>
      <c r="N28" s="72">
        <v>244.2</v>
      </c>
      <c r="O28" s="72">
        <v>245.6</v>
      </c>
      <c r="P28" s="72">
        <v>245.6</v>
      </c>
      <c r="Q28" s="72">
        <v>246.8</v>
      </c>
      <c r="R28" s="27"/>
      <c r="S28" s="65"/>
      <c r="T28" s="27"/>
      <c r="U28" s="27"/>
      <c r="V28" s="27">
        <v>2012</v>
      </c>
      <c r="W28" s="83">
        <v>3.7384526558891684</v>
      </c>
      <c r="X28" s="83">
        <v>3.1072644721907183</v>
      </c>
      <c r="Y28" s="83">
        <v>2.9067306335543996</v>
      </c>
      <c r="Z28" s="83">
        <v>3.0870233272803471</v>
      </c>
      <c r="AA28" s="28"/>
      <c r="AB28" s="28"/>
      <c r="AC28" s="28"/>
    </row>
    <row r="29" spans="1:33" ht="15" thickBot="1">
      <c r="A29" s="7"/>
      <c r="B29" s="56"/>
      <c r="C29" s="53"/>
      <c r="D29" s="27">
        <v>2013</v>
      </c>
      <c r="E29" s="40" t="s">
        <v>183</v>
      </c>
      <c r="F29" s="71">
        <v>245.8</v>
      </c>
      <c r="G29" s="71">
        <v>247.6</v>
      </c>
      <c r="H29" s="71">
        <v>248.7</v>
      </c>
      <c r="I29" s="71">
        <v>249.5</v>
      </c>
      <c r="J29" s="71">
        <v>250</v>
      </c>
      <c r="K29" s="71">
        <v>249.7</v>
      </c>
      <c r="L29" s="71">
        <v>249.7</v>
      </c>
      <c r="M29" s="72">
        <v>251</v>
      </c>
      <c r="N29" s="72">
        <v>251.9</v>
      </c>
      <c r="O29" s="85">
        <v>251.9</v>
      </c>
      <c r="P29" s="85">
        <f>'Input4 RP7 RPI'!Q31</f>
        <v>252.1</v>
      </c>
      <c r="Q29" s="85">
        <f>'Input4 RP7 RPI'!R31</f>
        <v>253.4</v>
      </c>
      <c r="R29" s="27"/>
      <c r="S29" s="65"/>
      <c r="T29" s="27"/>
      <c r="U29" s="27"/>
      <c r="V29" s="27">
        <v>2013</v>
      </c>
      <c r="W29" s="83">
        <v>3.2558786698204889</v>
      </c>
      <c r="X29" s="83">
        <v>3.0961882482454905</v>
      </c>
      <c r="Y29" s="83">
        <v>3.1948443713149643</v>
      </c>
      <c r="Z29" s="83">
        <v>2.6287262872628725</v>
      </c>
      <c r="AA29" s="28"/>
      <c r="AB29" s="28"/>
      <c r="AC29" s="28"/>
    </row>
    <row r="30" spans="1:33" ht="15" thickBot="1">
      <c r="A30" s="7"/>
      <c r="B30" s="56"/>
      <c r="C30" s="53"/>
      <c r="D30" s="27">
        <v>2014</v>
      </c>
      <c r="E30" s="40">
        <f>'Input4 RP7 RPI'!F32</f>
        <v>256</v>
      </c>
      <c r="F30" s="71">
        <f>+'Input4 RP7 RPI'!G32</f>
        <v>252.6</v>
      </c>
      <c r="G30" s="71">
        <f>+'Input4 RP7 RPI'!H32</f>
        <v>254.2</v>
      </c>
      <c r="H30" s="71">
        <f>+'Input4 RP7 RPI'!I32</f>
        <v>254.8</v>
      </c>
      <c r="I30" s="71">
        <f>+'Input4 RP7 RPI'!J32</f>
        <v>255.7</v>
      </c>
      <c r="J30" s="71">
        <f>+'Input4 RP7 RPI'!K32</f>
        <v>255.9</v>
      </c>
      <c r="K30" s="71">
        <f>+'Input4 RP7 RPI'!L32</f>
        <v>256.3</v>
      </c>
      <c r="L30" s="71">
        <f>+'Input4 RP7 RPI'!M32</f>
        <v>256</v>
      </c>
      <c r="M30" s="71">
        <f>+'Input4 RP7 RPI'!N32</f>
        <v>257</v>
      </c>
      <c r="N30" s="71">
        <f>+'Input4 RP7 RPI'!O32</f>
        <v>257.60000000000002</v>
      </c>
      <c r="O30" s="71">
        <f>+'Input4 RP7 RPI'!P32</f>
        <v>257.7</v>
      </c>
      <c r="P30" s="71">
        <f>+'Input4 RP7 RPI'!Q32</f>
        <v>257.10000000000002</v>
      </c>
      <c r="Q30" s="71">
        <f>+'Input4 RP7 RPI'!R32</f>
        <v>257.5</v>
      </c>
      <c r="R30" s="27"/>
      <c r="S30" s="65"/>
      <c r="T30" s="27"/>
      <c r="U30" s="27"/>
      <c r="V30" s="27">
        <v>2014</v>
      </c>
      <c r="W30" s="83">
        <v>2.6276782104837526</v>
      </c>
      <c r="X30" s="83">
        <v>2.4959957287773671</v>
      </c>
      <c r="Y30" s="83">
        <v>2.3917087430241901</v>
      </c>
      <c r="Z30" s="83">
        <v>1.9672564034856288</v>
      </c>
      <c r="AA30" s="28"/>
      <c r="AB30" s="28"/>
      <c r="AC30" s="28"/>
    </row>
    <row r="31" spans="1:33" ht="15" thickBot="1">
      <c r="A31" s="7"/>
      <c r="B31" s="56"/>
      <c r="C31" s="53"/>
      <c r="D31" s="27">
        <v>2015</v>
      </c>
      <c r="E31" s="40">
        <f>'Input4 RP7 RPI'!F33</f>
        <v>258.5</v>
      </c>
      <c r="F31" s="71">
        <f>+'Input4 RP7 RPI'!G33</f>
        <v>255.4</v>
      </c>
      <c r="G31" s="71">
        <f>+'Input4 RP7 RPI'!H33</f>
        <v>256.7</v>
      </c>
      <c r="H31" s="71">
        <f>+'Input4 RP7 RPI'!I33</f>
        <v>257.10000000000002</v>
      </c>
      <c r="I31" s="71">
        <f>+'Input4 RP7 RPI'!J33</f>
        <v>258</v>
      </c>
      <c r="J31" s="71">
        <f>+'Input4 RP7 RPI'!K33</f>
        <v>258.5</v>
      </c>
      <c r="K31" s="71">
        <f>+'Input4 RP7 RPI'!L33</f>
        <v>258.89999999999998</v>
      </c>
      <c r="L31" s="71">
        <f>+'Input4 RP7 RPI'!M33</f>
        <v>258.60000000000002</v>
      </c>
      <c r="M31" s="71">
        <f>+'Input4 RP7 RPI'!N33</f>
        <v>259.8</v>
      </c>
      <c r="N31" s="71">
        <f>+'Input4 RP7 RPI'!O33</f>
        <v>259.60000000000002</v>
      </c>
      <c r="O31" s="71">
        <f>+'Input4 RP7 RPI'!P33</f>
        <v>259.5</v>
      </c>
      <c r="P31" s="71">
        <f>+'Input4 RP7 RPI'!Q33</f>
        <v>259.8</v>
      </c>
      <c r="Q31" s="71">
        <f>+'Input4 RP7 RPI'!R33</f>
        <v>260.60000000000002</v>
      </c>
      <c r="R31" s="27"/>
      <c r="S31" s="65"/>
      <c r="T31" s="27"/>
      <c r="U31" s="27"/>
      <c r="V31" s="27">
        <f t="shared" ref="V31:V42" si="3">+D31</f>
        <v>2015</v>
      </c>
      <c r="W31" s="83">
        <v>0.99789915966388421</v>
      </c>
      <c r="X31" s="83">
        <v>0.97668967313451205</v>
      </c>
      <c r="Y31" s="83">
        <v>0.96029068258500772</v>
      </c>
      <c r="Z31" s="83">
        <v>0.98407354654925783</v>
      </c>
      <c r="AA31" s="28"/>
      <c r="AB31" s="28"/>
      <c r="AC31" s="28"/>
    </row>
    <row r="32" spans="1:33" ht="15" thickBot="1">
      <c r="A32" s="7"/>
      <c r="B32" s="56"/>
      <c r="C32" s="53"/>
      <c r="D32" s="27">
        <v>2016</v>
      </c>
      <c r="E32" s="40">
        <f>'Input4 RP7 RPI'!F34</f>
        <v>263.10000000000002</v>
      </c>
      <c r="F32" s="71">
        <f>+'Input4 RP7 RPI'!G34</f>
        <v>258.8</v>
      </c>
      <c r="G32" s="71">
        <f>+'Input4 RP7 RPI'!H34</f>
        <v>260</v>
      </c>
      <c r="H32" s="71">
        <f>+'Input4 RP7 RPI'!I34</f>
        <v>261.10000000000002</v>
      </c>
      <c r="I32" s="71">
        <f>+'Input4 RP7 RPI'!J34</f>
        <v>261.39999999999998</v>
      </c>
      <c r="J32" s="71">
        <f>+'Input4 RP7 RPI'!K34</f>
        <v>262.10000000000002</v>
      </c>
      <c r="K32" s="71">
        <f>+'Input4 RP7 RPI'!L34</f>
        <v>263.10000000000002</v>
      </c>
      <c r="L32" s="71">
        <f>+'Input4 RP7 RPI'!M34</f>
        <v>263.39999999999998</v>
      </c>
      <c r="M32" s="71">
        <f>+'Input4 RP7 RPI'!N34</f>
        <v>264.39999999999998</v>
      </c>
      <c r="N32" s="71">
        <f>+'Input4 RP7 RPI'!O34</f>
        <v>264.89999999999998</v>
      </c>
      <c r="O32" s="71">
        <f>+'Input4 RP7 RPI'!P34</f>
        <v>264.8</v>
      </c>
      <c r="P32" s="71">
        <f>+'Input4 RP7 RPI'!Q34</f>
        <v>265.5</v>
      </c>
      <c r="Q32" s="71">
        <f>+'Input4 RP7 RPI'!R34</f>
        <v>267.10000000000002</v>
      </c>
      <c r="R32" s="27"/>
      <c r="S32" s="65"/>
      <c r="T32" s="27"/>
      <c r="U32" s="27"/>
      <c r="V32" s="27">
        <f t="shared" si="3"/>
        <v>2016</v>
      </c>
      <c r="W32" s="83">
        <v>1.3910556422256581</v>
      </c>
      <c r="X32" s="83">
        <v>1.4444157854010875</v>
      </c>
      <c r="Y32" s="83">
        <v>1.8894601542416067</v>
      </c>
      <c r="Z32" s="83">
        <v>2.2438774201820832</v>
      </c>
      <c r="AA32" s="28"/>
      <c r="AB32" s="28"/>
      <c r="AC32" s="28"/>
    </row>
    <row r="33" spans="1:33" ht="15" thickBot="1">
      <c r="A33" s="7"/>
      <c r="B33" s="56"/>
      <c r="C33" s="53"/>
      <c r="D33" s="27">
        <v>2017</v>
      </c>
      <c r="E33" s="40">
        <f>'Input4 RP7 RPI'!F35</f>
        <v>272.5</v>
      </c>
      <c r="F33" s="71">
        <f>+'Input4 RP7 RPI'!G35</f>
        <v>265.5</v>
      </c>
      <c r="G33" s="71">
        <f>+'Input4 RP7 RPI'!H35</f>
        <v>268.39999999999998</v>
      </c>
      <c r="H33" s="71">
        <f>+'Input4 RP7 RPI'!I35</f>
        <v>269.3</v>
      </c>
      <c r="I33" s="71">
        <f>+'Input4 RP7 RPI'!J35</f>
        <v>270.60000000000002</v>
      </c>
      <c r="J33" s="71">
        <f>+'Input4 RP7 RPI'!K35</f>
        <v>271.7</v>
      </c>
      <c r="K33" s="71">
        <f>+'Input4 RP7 RPI'!L35</f>
        <v>272.3</v>
      </c>
      <c r="L33" s="71">
        <f>+'Input4 RP7 RPI'!M35</f>
        <v>272.89999999999998</v>
      </c>
      <c r="M33" s="71">
        <f>+'Input4 RP7 RPI'!N35</f>
        <v>274.7</v>
      </c>
      <c r="N33" s="71">
        <f>+'Input4 RP7 RPI'!O35</f>
        <v>275.10000000000002</v>
      </c>
      <c r="O33" s="71">
        <f>+'Input4 RP7 RPI'!P35</f>
        <v>275.3</v>
      </c>
      <c r="P33" s="71">
        <f>+'Input4 RP7 RPI'!Q35</f>
        <v>275.8</v>
      </c>
      <c r="Q33" s="71">
        <f>+'Input4 RP7 RPI'!R35</f>
        <v>278.10000000000002</v>
      </c>
      <c r="R33" s="27"/>
      <c r="S33" s="65"/>
      <c r="T33" s="27"/>
      <c r="U33" s="27"/>
      <c r="V33" s="27">
        <f t="shared" si="3"/>
        <v>2017</v>
      </c>
      <c r="W33" s="83">
        <v>2.9875623797922968</v>
      </c>
      <c r="X33" s="83">
        <v>3.5596235697940681</v>
      </c>
      <c r="Y33" s="83">
        <v>3.7845337454270433</v>
      </c>
      <c r="Z33" s="83">
        <v>3.9879608728367044</v>
      </c>
      <c r="AA33" s="28"/>
      <c r="AB33" s="28"/>
      <c r="AC33" s="28"/>
    </row>
    <row r="34" spans="1:33">
      <c r="A34" s="7"/>
      <c r="B34" s="56"/>
      <c r="C34" s="53"/>
      <c r="D34" s="27">
        <v>2018</v>
      </c>
      <c r="E34" s="40">
        <f>'Input4 RP7 RPI'!F36</f>
        <v>281.60000000000002</v>
      </c>
      <c r="F34" s="71">
        <f>+'Input4 RP7 RPI'!G36</f>
        <v>276</v>
      </c>
      <c r="G34" s="71">
        <f>+'Input4 RP7 RPI'!H36</f>
        <v>278.10000000000002</v>
      </c>
      <c r="H34" s="71">
        <f>+'Input4 RP7 RPI'!I36</f>
        <v>278.3</v>
      </c>
      <c r="I34" s="71">
        <f>+'Input4 RP7 RPI'!J36</f>
        <v>279.7</v>
      </c>
      <c r="J34" s="71">
        <f>+'Input4 RP7 RPI'!K36</f>
        <v>280.7</v>
      </c>
      <c r="K34" s="71">
        <f>+'Input4 RP7 RPI'!L36</f>
        <v>281.5</v>
      </c>
      <c r="L34" s="71">
        <f>+'Input4 RP7 RPI'!M36</f>
        <v>281.7</v>
      </c>
      <c r="M34" s="71">
        <f>+'Input4 RP7 RPI'!N36</f>
        <v>284.2</v>
      </c>
      <c r="N34" s="71">
        <f>+'Input4 RP7 RPI'!O36</f>
        <v>284.10000000000002</v>
      </c>
      <c r="O34" s="71">
        <f>+'Input4 RP7 RPI'!P36</f>
        <v>284.5</v>
      </c>
      <c r="P34" s="71">
        <f>+'Input4 RP7 RPI'!Q36</f>
        <v>284.60000000000002</v>
      </c>
      <c r="Q34" s="71">
        <f>+'Input4 RP7 RPI'!R36</f>
        <v>285.60000000000002</v>
      </c>
      <c r="R34" s="27"/>
      <c r="S34" s="65"/>
      <c r="T34" s="27"/>
      <c r="U34" s="27"/>
      <c r="V34" s="27">
        <f t="shared" si="3"/>
        <v>2018</v>
      </c>
      <c r="W34" s="83">
        <v>3.6354584208608598</v>
      </c>
      <c r="X34" s="83">
        <v>3.3513380841533547</v>
      </c>
      <c r="Y34" s="83">
        <v>3.3183420485211279</v>
      </c>
      <c r="Z34" s="83">
        <v>3.0752532561505008</v>
      </c>
      <c r="AA34" s="28"/>
      <c r="AB34" s="28"/>
      <c r="AC34" s="28"/>
    </row>
    <row r="35" spans="1:33" ht="15" thickBot="1">
      <c r="A35" s="7"/>
      <c r="B35" s="56"/>
      <c r="C35" s="53"/>
      <c r="D35" s="27">
        <v>2019</v>
      </c>
      <c r="E35" s="40">
        <f>'Input4 RP7 RPI'!F37</f>
        <v>288.8</v>
      </c>
      <c r="F35" s="71">
        <f>+'Input4 RP7 RPI'!G37</f>
        <v>283</v>
      </c>
      <c r="G35" s="71">
        <f>+'Input4 RP7 RPI'!H37</f>
        <v>285</v>
      </c>
      <c r="H35" s="71">
        <f>+'Input4 RP7 RPI'!I37</f>
        <v>285.10000000000002</v>
      </c>
      <c r="I35" s="71">
        <f>+'Input4 RP7 RPI'!J37</f>
        <v>288.2</v>
      </c>
      <c r="J35" s="71">
        <f>+'Input4 RP7 RPI'!K37</f>
        <v>289.2</v>
      </c>
      <c r="K35" s="71">
        <f>+'Input4 RP7 RPI'!L37</f>
        <v>289.60000000000002</v>
      </c>
      <c r="L35" s="71">
        <f>+'Input4 RP7 RPI'!M37</f>
        <v>289.5</v>
      </c>
      <c r="M35" s="71">
        <f>+'Input4 RP7 RPI'!N37</f>
        <v>291.7</v>
      </c>
      <c r="N35" s="71">
        <f>+'Input4 RP7 RPI'!O37</f>
        <v>291</v>
      </c>
      <c r="O35" s="71">
        <f>+'Input4 RP7 RPI'!P37</f>
        <v>290.39999999999998</v>
      </c>
      <c r="P35" s="71">
        <f>+'Input4 RP7 RPI'!Q37</f>
        <v>291</v>
      </c>
      <c r="Q35" s="71">
        <f>+'Input4 RP7 RPI'!R37</f>
        <v>291.89999999999998</v>
      </c>
      <c r="R35" s="27"/>
      <c r="S35" s="65"/>
      <c r="T35" s="27"/>
      <c r="U35" s="27"/>
      <c r="V35" s="27">
        <f t="shared" si="3"/>
        <v>2019</v>
      </c>
      <c r="W35" s="87">
        <v>2.4867851964358811</v>
      </c>
      <c r="X35" s="87">
        <v>2.9813518267981287</v>
      </c>
      <c r="Y35" s="87">
        <v>2.6117647089550333</v>
      </c>
      <c r="Z35" s="87">
        <v>2.1762021762022021</v>
      </c>
      <c r="AA35" s="28"/>
      <c r="AB35" s="28"/>
      <c r="AC35" s="28"/>
    </row>
    <row r="36" spans="1:33" ht="15" thickBot="1">
      <c r="A36" s="7"/>
      <c r="B36" s="56"/>
      <c r="C36" s="53"/>
      <c r="D36" s="27">
        <v>2020</v>
      </c>
      <c r="E36" s="40">
        <f>'Input4 RP7 RPI'!F38</f>
        <v>293.10000000000002</v>
      </c>
      <c r="F36" s="71">
        <f>+'Input4 RP7 RPI'!G38</f>
        <v>290.60000000000002</v>
      </c>
      <c r="G36" s="71">
        <f>+'Input4 RP7 RPI'!H38</f>
        <v>292</v>
      </c>
      <c r="H36" s="71">
        <f>+'Input4 RP7 RPI'!I38</f>
        <v>292.60000000000002</v>
      </c>
      <c r="I36" s="71">
        <f>+'Input4 RP7 RPI'!J38</f>
        <v>292.60000000000002</v>
      </c>
      <c r="J36" s="71">
        <f>+'Input4 RP7 RPI'!K38</f>
        <v>292.2</v>
      </c>
      <c r="K36" s="71">
        <f>+'Input4 RP7 RPI'!L38</f>
        <v>292.7</v>
      </c>
      <c r="L36" s="71">
        <f>+'Input4 RP7 RPI'!M38</f>
        <v>294.2</v>
      </c>
      <c r="M36" s="71">
        <f>+'Input4 RP7 RPI'!N38</f>
        <v>293.3</v>
      </c>
      <c r="N36" s="71">
        <f>+'Input4 RP7 RPI'!O38</f>
        <v>294.3</v>
      </c>
      <c r="O36" s="71">
        <f>+'Input4 RP7 RPI'!P38</f>
        <v>294.3</v>
      </c>
      <c r="P36" s="71">
        <f>+'Input4 RP7 RPI'!Q38</f>
        <v>293.5</v>
      </c>
      <c r="Q36" s="71">
        <f>+'Input4 RP7 RPI'!R38</f>
        <v>295.39999999999998</v>
      </c>
      <c r="R36" s="27"/>
      <c r="S36" s="65"/>
      <c r="T36" s="27"/>
      <c r="U36" s="27"/>
      <c r="V36" s="27">
        <f t="shared" si="3"/>
        <v>2020</v>
      </c>
      <c r="W36" s="83">
        <v>2.5905518666152316</v>
      </c>
      <c r="X36" s="83">
        <v>1.211072664359869</v>
      </c>
      <c r="Y36" s="83">
        <v>1.1006649863571027</v>
      </c>
      <c r="Z36" s="83">
        <v>1.1336310546203876</v>
      </c>
      <c r="AA36" s="28"/>
      <c r="AB36" s="28"/>
      <c r="AC36" s="28"/>
    </row>
    <row r="37" spans="1:33" ht="15" thickBot="1">
      <c r="A37" s="7"/>
      <c r="B37" s="56"/>
      <c r="C37" s="53"/>
      <c r="D37" s="27">
        <v>2021</v>
      </c>
      <c r="E37" s="40">
        <f>'Input4 RP7 RPI'!F39</f>
        <v>305</v>
      </c>
      <c r="F37" s="71">
        <f>+'Input4 RP7 RPI'!G39</f>
        <v>294.60000000000002</v>
      </c>
      <c r="G37" s="71">
        <f>+'Input4 RP7 RPI'!H39</f>
        <v>296</v>
      </c>
      <c r="H37" s="71">
        <f>+'Input4 RP7 RPI'!I39</f>
        <v>296.89999999999998</v>
      </c>
      <c r="I37" s="71">
        <f>+'Input4 RP7 RPI'!J39</f>
        <v>301.10000000000002</v>
      </c>
      <c r="J37" s="71">
        <f>+'Input4 RP7 RPI'!K39</f>
        <v>301.89999999999998</v>
      </c>
      <c r="K37" s="71">
        <f>+'Input4 RP7 RPI'!L39</f>
        <v>304</v>
      </c>
      <c r="L37" s="71">
        <f>+'Input4 RP7 RPI'!M39</f>
        <v>305.5</v>
      </c>
      <c r="M37" s="71">
        <f>+'Input4 RP7 RPI'!N39</f>
        <v>307.39999999999998</v>
      </c>
      <c r="N37" s="71">
        <f>+'Input4 RP7 RPI'!O39</f>
        <v>308.60000000000002</v>
      </c>
      <c r="O37" s="71">
        <f>+'Input4 RP7 RPI'!P39</f>
        <v>312</v>
      </c>
      <c r="P37" s="71">
        <f>+'Input4 RP7 RPI'!Q39</f>
        <v>314.3</v>
      </c>
      <c r="Q37" s="71">
        <f>+'Input4 RP7 RPI'!R39</f>
        <v>317.7</v>
      </c>
      <c r="R37" s="27"/>
      <c r="S37" s="65"/>
      <c r="T37" s="27"/>
      <c r="U37" s="27"/>
      <c r="V37" s="27">
        <f t="shared" si="3"/>
        <v>2021</v>
      </c>
      <c r="W37" s="83">
        <v>1.4053930546222393</v>
      </c>
      <c r="X37" s="83">
        <v>3.3618232478632493</v>
      </c>
      <c r="Y37" s="83">
        <v>4.5021549155161766</v>
      </c>
      <c r="Z37" s="83">
        <v>6.884058084239153</v>
      </c>
      <c r="AA37" s="28"/>
      <c r="AB37" s="28"/>
      <c r="AC37" s="28"/>
    </row>
    <row r="38" spans="1:33" ht="15" thickBot="1">
      <c r="A38" s="7"/>
      <c r="B38" s="56"/>
      <c r="C38" s="53"/>
      <c r="D38" s="27">
        <v>2022</v>
      </c>
      <c r="E38" s="74" t="str">
        <f>'Input4 RP7 RPI'!F40</f>
        <v>..</v>
      </c>
      <c r="F38" s="71">
        <f>+'Input4 RP7 RPI'!G40</f>
        <v>317.7</v>
      </c>
      <c r="G38" s="71">
        <f>+'Input4 RP7 RPI'!H40</f>
        <v>320.2</v>
      </c>
      <c r="H38" s="71">
        <f>+'Input4 RP7 RPI'!I40</f>
        <v>323.5</v>
      </c>
      <c r="I38" s="73">
        <f>+'Input4 RP7 RPI'!J40</f>
        <v>334.6</v>
      </c>
      <c r="J38" s="99">
        <f t="shared" ref="J38:K42" si="4">+J37*(1+$X38/100)</f>
        <v>332.68086659799434</v>
      </c>
      <c r="K38" s="99">
        <f t="shared" si="4"/>
        <v>334.9949766339526</v>
      </c>
      <c r="L38" s="99">
        <f>+L37*(1+$Y38/100)</f>
        <v>335.90628335170231</v>
      </c>
      <c r="M38" s="99">
        <f>+M37*(1+$Y38/100)</f>
        <v>337.99538953294041</v>
      </c>
      <c r="N38" s="99">
        <f>+N37*(1+$Y38/100)</f>
        <v>339.31482501582764</v>
      </c>
      <c r="O38" s="99">
        <f>+O37*(1+$Z38/100)</f>
        <v>346.294475785705</v>
      </c>
      <c r="P38" s="99">
        <f>+P37*(1+$Z38/100)</f>
        <v>348.84728762643294</v>
      </c>
      <c r="Q38" s="99">
        <f>+Q37*(1+$Z38/100)</f>
        <v>352.62100947794386</v>
      </c>
      <c r="R38" s="27"/>
      <c r="S38" s="65"/>
      <c r="T38" s="27"/>
      <c r="U38" s="27"/>
      <c r="V38" s="27">
        <f t="shared" si="3"/>
        <v>2022</v>
      </c>
      <c r="W38" s="83">
        <v>8.0727674457157903</v>
      </c>
      <c r="X38" s="83">
        <v>10.195715998010723</v>
      </c>
      <c r="Y38" s="83">
        <v>9.9529569072675415</v>
      </c>
      <c r="Z38" s="83">
        <v>10.991819162084937</v>
      </c>
      <c r="AA38" s="28"/>
      <c r="AB38" s="28"/>
      <c r="AC38" s="28"/>
    </row>
    <row r="39" spans="1:33" ht="15" thickBot="1">
      <c r="A39" s="7"/>
      <c r="B39" s="56"/>
      <c r="C39" s="53"/>
      <c r="D39" s="27">
        <v>2023</v>
      </c>
      <c r="E39" s="40"/>
      <c r="F39" s="99">
        <f t="shared" ref="F39:H42" si="5">+F38*(1+$W39/100)</f>
        <v>349.29711665288931</v>
      </c>
      <c r="G39" s="99">
        <f t="shared" si="5"/>
        <v>352.04575622365485</v>
      </c>
      <c r="H39" s="99">
        <f t="shared" si="5"/>
        <v>355.67396045706545</v>
      </c>
      <c r="I39" s="99">
        <f>+I38*(1+$X39/100)</f>
        <v>351.63629662433738</v>
      </c>
      <c r="J39" s="99">
        <f t="shared" si="4"/>
        <v>349.61944975580974</v>
      </c>
      <c r="K39" s="99">
        <f t="shared" si="4"/>
        <v>352.05138365606547</v>
      </c>
      <c r="L39" s="99">
        <f>+L38*(1+$Y39/100)</f>
        <v>351.67620991082339</v>
      </c>
      <c r="M39" s="99">
        <f t="shared" ref="M39:N42" si="6">+M38*(1+$Y39/100)</f>
        <v>353.86339419504782</v>
      </c>
      <c r="N39" s="99">
        <f t="shared" si="6"/>
        <v>355.24477374297908</v>
      </c>
      <c r="O39" s="99">
        <f>+O38*(1+$Z39/100)</f>
        <v>355.37830917438737</v>
      </c>
      <c r="P39" s="99">
        <f t="shared" ref="P39:Q42" si="7">+P38*(1+$Z39/100)</f>
        <v>357.99808517150626</v>
      </c>
      <c r="Q39" s="99">
        <f t="shared" si="7"/>
        <v>361.87079751507332</v>
      </c>
      <c r="R39" s="27"/>
      <c r="S39" s="65"/>
      <c r="T39" s="27"/>
      <c r="U39" s="27"/>
      <c r="V39" s="27">
        <f t="shared" si="3"/>
        <v>2023</v>
      </c>
      <c r="W39" s="83">
        <v>9.9455828306230121</v>
      </c>
      <c r="X39" s="83">
        <v>5.0915411310033853</v>
      </c>
      <c r="Y39" s="83">
        <v>4.6947399738306084</v>
      </c>
      <c r="Z39" s="83">
        <v>2.6231528435653351</v>
      </c>
      <c r="AA39" s="28"/>
      <c r="AB39" s="28"/>
      <c r="AC39" s="28"/>
    </row>
    <row r="40" spans="1:33" ht="15" thickBot="1">
      <c r="A40" s="7"/>
      <c r="B40" s="56"/>
      <c r="C40" s="53"/>
      <c r="D40" s="27">
        <v>2024</v>
      </c>
      <c r="E40" s="40"/>
      <c r="F40" s="99">
        <f t="shared" si="5"/>
        <v>356.86919162415984</v>
      </c>
      <c r="G40" s="99">
        <f t="shared" si="5"/>
        <v>359.6774162985709</v>
      </c>
      <c r="H40" s="99">
        <f t="shared" si="5"/>
        <v>363.38427286879357</v>
      </c>
      <c r="I40" s="99">
        <f>+I39*(1+$X40/100)</f>
        <v>360.64998898046628</v>
      </c>
      <c r="J40" s="99">
        <f t="shared" si="4"/>
        <v>358.58144313382735</v>
      </c>
      <c r="K40" s="99">
        <f t="shared" si="4"/>
        <v>361.07571617318155</v>
      </c>
      <c r="L40" s="99">
        <f>+L39*(1+$Y40/100)</f>
        <v>359.95858111615996</v>
      </c>
      <c r="M40" s="99">
        <f t="shared" si="6"/>
        <v>362.1972760559986</v>
      </c>
      <c r="N40" s="99">
        <f t="shared" si="6"/>
        <v>363.61118864958092</v>
      </c>
      <c r="O40" s="99">
        <f>+O39*(1+$Z40/100)</f>
        <v>363.50309554713652</v>
      </c>
      <c r="P40" s="99">
        <f t="shared" si="7"/>
        <v>366.18276580277251</v>
      </c>
      <c r="Q40" s="99">
        <f t="shared" si="7"/>
        <v>370.14401748501695</v>
      </c>
      <c r="R40" s="27"/>
      <c r="S40" s="65"/>
      <c r="T40" s="7"/>
      <c r="U40" s="27"/>
      <c r="V40" s="27">
        <f t="shared" si="3"/>
        <v>2024</v>
      </c>
      <c r="W40" s="83">
        <v>2.1678034573629823</v>
      </c>
      <c r="X40" s="83">
        <v>2.563356639419534</v>
      </c>
      <c r="Y40" s="83">
        <v>2.3551127349321632</v>
      </c>
      <c r="Z40" s="83">
        <v>2.2862358683692907</v>
      </c>
      <c r="AA40" s="28"/>
      <c r="AB40" s="28"/>
      <c r="AC40" s="28"/>
    </row>
    <row r="41" spans="1:33" ht="15" thickBot="1">
      <c r="A41" s="7"/>
      <c r="B41" s="56"/>
      <c r="C41" s="53"/>
      <c r="D41" s="27">
        <v>2025</v>
      </c>
      <c r="E41" s="27"/>
      <c r="F41" s="99">
        <f t="shared" si="5"/>
        <v>365.20249786849399</v>
      </c>
      <c r="G41" s="99">
        <f t="shared" si="5"/>
        <v>368.0762978202448</v>
      </c>
      <c r="H41" s="99">
        <f t="shared" si="5"/>
        <v>371.86971375655594</v>
      </c>
      <c r="I41" s="99">
        <f t="shared" ref="I41:I42" si="8">+I40*(1+$X41/100)</f>
        <v>369.69197925775723</v>
      </c>
      <c r="J41" s="99">
        <f t="shared" si="4"/>
        <v>367.57157212731153</v>
      </c>
      <c r="K41" s="99">
        <f t="shared" si="4"/>
        <v>370.12838001557697</v>
      </c>
      <c r="L41" s="99">
        <f t="shared" ref="L41:L42" si="9">+L40*(1+$Y41/100)</f>
        <v>369.20840733346893</v>
      </c>
      <c r="M41" s="99">
        <f t="shared" si="6"/>
        <v>371.50462983406987</v>
      </c>
      <c r="N41" s="99">
        <f t="shared" si="6"/>
        <v>372.95487562392316</v>
      </c>
      <c r="O41" s="99">
        <f t="shared" ref="O41:O42" si="10">+O40*(1+$Z41/100)</f>
        <v>373.14080296913045</v>
      </c>
      <c r="P41" s="99">
        <f t="shared" si="7"/>
        <v>375.89152042691575</v>
      </c>
      <c r="Q41" s="99">
        <f t="shared" si="7"/>
        <v>379.95779840798963</v>
      </c>
      <c r="R41" s="27"/>
      <c r="S41" s="65"/>
      <c r="T41" s="7"/>
      <c r="U41" s="27"/>
      <c r="V41" s="27">
        <f t="shared" si="3"/>
        <v>2025</v>
      </c>
      <c r="W41" s="83">
        <v>2.335115061742421</v>
      </c>
      <c r="X41" s="83">
        <v>2.5071372670361303</v>
      </c>
      <c r="Y41" s="83">
        <v>2.5696918208275799</v>
      </c>
      <c r="Z41" s="83">
        <v>2.6513412237899825</v>
      </c>
      <c r="AA41" s="28"/>
      <c r="AB41" s="28"/>
      <c r="AC41" s="28"/>
    </row>
    <row r="42" spans="1:33" ht="15" thickBot="1">
      <c r="A42" s="20"/>
      <c r="B42" s="21"/>
      <c r="C42" s="22"/>
      <c r="D42" s="23">
        <v>2026</v>
      </c>
      <c r="E42" s="23"/>
      <c r="F42" s="100">
        <f t="shared" si="5"/>
        <v>375.01938927033416</v>
      </c>
      <c r="G42" s="100">
        <f t="shared" si="5"/>
        <v>377.97043891835375</v>
      </c>
      <c r="H42" s="100">
        <f t="shared" si="5"/>
        <v>381.86582445373972</v>
      </c>
      <c r="I42" s="100">
        <f t="shared" si="8"/>
        <v>379.7030608502086</v>
      </c>
      <c r="J42" s="100">
        <f t="shared" si="4"/>
        <v>377.52523411105318</v>
      </c>
      <c r="K42" s="100">
        <f t="shared" si="4"/>
        <v>380.15127913136848</v>
      </c>
      <c r="L42" s="100">
        <f t="shared" si="9"/>
        <v>379.26358094708246</v>
      </c>
      <c r="M42" s="100">
        <f t="shared" si="6"/>
        <v>381.62233971565678</v>
      </c>
      <c r="N42" s="100">
        <f t="shared" si="6"/>
        <v>383.112082095809</v>
      </c>
      <c r="O42" s="100">
        <f t="shared" si="10"/>
        <v>383.34488855154132</v>
      </c>
      <c r="P42" s="100">
        <f t="shared" si="7"/>
        <v>386.17082843509439</v>
      </c>
      <c r="Q42" s="100">
        <f t="shared" si="7"/>
        <v>390.34830478469456</v>
      </c>
      <c r="R42" s="23"/>
      <c r="S42" s="24"/>
      <c r="T42" s="88" t="s">
        <v>95</v>
      </c>
      <c r="U42" s="75" t="b">
        <f>+SUM(W27:Z40)=SUM('Input4 RP7 RPI'!E67:E122)</f>
        <v>1</v>
      </c>
      <c r="V42" s="23">
        <f t="shared" si="3"/>
        <v>2026</v>
      </c>
      <c r="W42" s="79">
        <v>2.6880679784876849</v>
      </c>
      <c r="X42" s="79">
        <v>2.707952066623398</v>
      </c>
      <c r="Y42" s="79">
        <v>2.7234411280704363</v>
      </c>
      <c r="Z42" s="79">
        <v>2.734647484599817</v>
      </c>
      <c r="AA42" s="76"/>
      <c r="AB42" s="76"/>
      <c r="AC42" s="76"/>
      <c r="AD42" s="76"/>
      <c r="AE42" s="76"/>
      <c r="AF42" s="76"/>
      <c r="AG42" s="76"/>
    </row>
    <row r="47" spans="1:33">
      <c r="F47" s="52">
        <v>1</v>
      </c>
      <c r="G47" s="52">
        <v>2</v>
      </c>
      <c r="H47" s="52">
        <v>3</v>
      </c>
      <c r="I47" s="52">
        <v>4</v>
      </c>
    </row>
  </sheetData>
  <pageMargins left="0.27559055118110237" right="0.19685039370078741" top="0.86614173228346458" bottom="0.19685039370078741" header="1.4173228346456694" footer="0.19685039370078741"/>
  <pageSetup paperSize="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B1:S126"/>
  <sheetViews>
    <sheetView tabSelected="1" zoomScale="70" zoomScaleNormal="70" workbookViewId="0">
      <selection activeCell="D16" sqref="D16"/>
    </sheetView>
  </sheetViews>
  <sheetFormatPr defaultColWidth="9.109375" defaultRowHeight="14.4"/>
  <cols>
    <col min="1" max="1" width="4.21875" style="1" customWidth="1"/>
    <col min="2" max="2" width="4.44140625" style="1" customWidth="1"/>
    <col min="3" max="3" width="9.109375" style="1"/>
    <col min="4" max="4" width="10.44140625" style="1" customWidth="1"/>
    <col min="5" max="5" width="11.44140625" style="1" customWidth="1"/>
    <col min="6" max="16384" width="9.109375" style="1"/>
  </cols>
  <sheetData>
    <row r="1" spans="2:19" ht="15" thickBot="1"/>
    <row r="2" spans="2:19">
      <c r="B2" s="2"/>
      <c r="C2" s="3"/>
      <c r="D2" s="4"/>
      <c r="E2" s="5"/>
      <c r="F2" s="5"/>
      <c r="G2" s="5"/>
      <c r="H2" s="5"/>
      <c r="I2" s="5"/>
      <c r="J2" s="5"/>
      <c r="K2" s="5"/>
      <c r="L2" s="5"/>
      <c r="M2" s="5"/>
      <c r="N2" s="5"/>
      <c r="O2" s="5"/>
      <c r="P2" s="5"/>
      <c r="Q2" s="5"/>
      <c r="R2" s="5"/>
      <c r="S2" s="6"/>
    </row>
    <row r="3" spans="2:19" ht="16.2">
      <c r="B3" s="7"/>
      <c r="C3" s="125" t="s">
        <v>155</v>
      </c>
      <c r="D3" s="125" t="s">
        <v>156</v>
      </c>
      <c r="E3" s="122"/>
      <c r="F3" s="122"/>
      <c r="G3" s="11"/>
      <c r="H3" s="11"/>
      <c r="I3" s="11"/>
      <c r="J3" s="11"/>
      <c r="K3" s="11"/>
      <c r="L3" s="11"/>
      <c r="M3" s="11"/>
      <c r="N3" s="11"/>
      <c r="O3" s="11"/>
      <c r="P3" s="11"/>
      <c r="Q3" s="11"/>
      <c r="R3" s="11"/>
      <c r="S3" s="12"/>
    </row>
    <row r="4" spans="2:19" ht="15" thickBot="1">
      <c r="B4" s="7"/>
      <c r="C4" s="8"/>
      <c r="D4" s="8"/>
      <c r="E4" s="8"/>
      <c r="F4" s="13" t="s">
        <v>5</v>
      </c>
      <c r="G4" s="14" t="s">
        <v>6</v>
      </c>
      <c r="H4" s="14" t="s">
        <v>7</v>
      </c>
      <c r="I4" s="14" t="s">
        <v>8</v>
      </c>
      <c r="J4" s="14" t="s">
        <v>9</v>
      </c>
      <c r="K4" s="14" t="s">
        <v>10</v>
      </c>
      <c r="L4" s="14" t="s">
        <v>11</v>
      </c>
      <c r="M4" s="14" t="s">
        <v>12</v>
      </c>
      <c r="N4" s="14" t="s">
        <v>13</v>
      </c>
      <c r="O4" s="14" t="s">
        <v>14</v>
      </c>
      <c r="P4" s="14" t="s">
        <v>15</v>
      </c>
      <c r="Q4" s="14" t="s">
        <v>16</v>
      </c>
      <c r="R4" s="14" t="s">
        <v>17</v>
      </c>
      <c r="S4" s="12"/>
    </row>
    <row r="5" spans="2:19">
      <c r="B5" s="7"/>
      <c r="C5" s="8"/>
      <c r="D5" s="8"/>
      <c r="E5" s="8"/>
      <c r="F5" s="8"/>
      <c r="G5" s="15"/>
      <c r="H5" s="8"/>
      <c r="I5" s="8"/>
      <c r="J5" s="8"/>
      <c r="K5" s="8"/>
      <c r="L5" s="8"/>
      <c r="M5" s="8"/>
      <c r="N5" s="8"/>
      <c r="O5" s="8"/>
      <c r="P5" s="8"/>
      <c r="Q5" s="8"/>
      <c r="R5" s="8"/>
      <c r="S5" s="12"/>
    </row>
    <row r="6" spans="2:19">
      <c r="B6" s="7"/>
      <c r="C6" s="8"/>
      <c r="D6" s="8"/>
      <c r="E6" s="8"/>
      <c r="F6" s="8"/>
      <c r="G6" s="8"/>
      <c r="H6" s="8"/>
      <c r="I6" s="8"/>
      <c r="J6" s="8"/>
      <c r="K6" s="8"/>
      <c r="L6" s="8"/>
      <c r="M6" s="8"/>
      <c r="N6" s="8"/>
      <c r="O6" s="8"/>
      <c r="P6" s="8"/>
      <c r="Q6" s="15"/>
      <c r="R6" s="8"/>
      <c r="S6" s="12"/>
    </row>
    <row r="7" spans="2:19">
      <c r="B7" s="7"/>
      <c r="C7" s="8"/>
      <c r="D7" s="8"/>
      <c r="E7" s="8"/>
      <c r="F7" s="8"/>
      <c r="G7" s="15"/>
      <c r="H7" s="8"/>
      <c r="I7" s="8"/>
      <c r="J7" s="8"/>
      <c r="K7" s="15"/>
      <c r="L7" s="8"/>
      <c r="M7" s="8"/>
      <c r="N7" s="8"/>
      <c r="O7" s="8"/>
      <c r="P7" s="8"/>
      <c r="Q7" s="8"/>
      <c r="R7" s="8"/>
      <c r="S7" s="12"/>
    </row>
    <row r="8" spans="2:19">
      <c r="B8" s="7"/>
      <c r="C8" s="8"/>
      <c r="D8" s="8"/>
      <c r="E8" s="8">
        <v>2005</v>
      </c>
      <c r="F8" s="117">
        <v>79.400000000000006</v>
      </c>
      <c r="G8" s="117">
        <v>78.3</v>
      </c>
      <c r="H8" s="117">
        <v>78.5</v>
      </c>
      <c r="I8" s="117">
        <v>78.8</v>
      </c>
      <c r="J8" s="117">
        <v>79.099999999999994</v>
      </c>
      <c r="K8" s="117">
        <v>79.400000000000006</v>
      </c>
      <c r="L8" s="117">
        <v>79.400000000000006</v>
      </c>
      <c r="M8" s="117">
        <v>79.5</v>
      </c>
      <c r="N8" s="117">
        <v>79.7</v>
      </c>
      <c r="O8" s="117">
        <v>79.900000000000006</v>
      </c>
      <c r="P8" s="117">
        <v>80</v>
      </c>
      <c r="Q8" s="117">
        <v>80</v>
      </c>
      <c r="R8" s="117">
        <v>80.3</v>
      </c>
      <c r="S8" s="12"/>
    </row>
    <row r="9" spans="2:19">
      <c r="B9" s="7"/>
      <c r="C9" s="8"/>
      <c r="D9" s="8"/>
      <c r="E9" s="8">
        <v>2006</v>
      </c>
      <c r="F9" s="117">
        <v>81.400000000000006</v>
      </c>
      <c r="G9" s="117">
        <v>80</v>
      </c>
      <c r="H9" s="117">
        <v>80.2</v>
      </c>
      <c r="I9" s="117">
        <v>80.400000000000006</v>
      </c>
      <c r="J9" s="117">
        <v>80.900000000000006</v>
      </c>
      <c r="K9" s="117">
        <v>81.3</v>
      </c>
      <c r="L9" s="117">
        <v>81.5</v>
      </c>
      <c r="M9" s="117">
        <v>81.5</v>
      </c>
      <c r="N9" s="117">
        <v>81.8</v>
      </c>
      <c r="O9" s="117">
        <v>81.900000000000006</v>
      </c>
      <c r="P9" s="117">
        <v>82</v>
      </c>
      <c r="Q9" s="117">
        <v>82.2</v>
      </c>
      <c r="R9" s="117">
        <v>82.6</v>
      </c>
      <c r="S9" s="12"/>
    </row>
    <row r="10" spans="2:19">
      <c r="B10" s="7"/>
      <c r="C10" s="8"/>
      <c r="D10" s="8"/>
      <c r="E10" s="8">
        <v>2007</v>
      </c>
      <c r="F10" s="117">
        <v>83.3</v>
      </c>
      <c r="G10" s="117">
        <v>82.1</v>
      </c>
      <c r="H10" s="117">
        <v>82.4</v>
      </c>
      <c r="I10" s="117">
        <v>82.8</v>
      </c>
      <c r="J10" s="117">
        <v>83.1</v>
      </c>
      <c r="K10" s="117">
        <v>83.3</v>
      </c>
      <c r="L10" s="117">
        <v>83.5</v>
      </c>
      <c r="M10" s="117">
        <v>83.1</v>
      </c>
      <c r="N10" s="117">
        <v>83.4</v>
      </c>
      <c r="O10" s="117">
        <v>83.5</v>
      </c>
      <c r="P10" s="117">
        <v>83.8</v>
      </c>
      <c r="Q10" s="117">
        <v>84.1</v>
      </c>
      <c r="R10" s="117">
        <v>84.5</v>
      </c>
      <c r="S10" s="12"/>
    </row>
    <row r="11" spans="2:19">
      <c r="B11" s="7"/>
      <c r="C11" s="8"/>
      <c r="D11" s="8"/>
      <c r="E11" s="8">
        <v>2008</v>
      </c>
      <c r="F11" s="117">
        <v>86.2</v>
      </c>
      <c r="G11" s="117">
        <v>84.1</v>
      </c>
      <c r="H11" s="117">
        <v>84.6</v>
      </c>
      <c r="I11" s="117">
        <v>84.9</v>
      </c>
      <c r="J11" s="117">
        <v>85.6</v>
      </c>
      <c r="K11" s="117">
        <v>86.1</v>
      </c>
      <c r="L11" s="117">
        <v>86.6</v>
      </c>
      <c r="M11" s="117">
        <v>86.6</v>
      </c>
      <c r="N11" s="117">
        <v>87.1</v>
      </c>
      <c r="O11" s="117">
        <v>87.5</v>
      </c>
      <c r="P11" s="117">
        <v>87.3</v>
      </c>
      <c r="Q11" s="117">
        <v>87.3</v>
      </c>
      <c r="R11" s="117">
        <v>87.1</v>
      </c>
      <c r="S11" s="12"/>
    </row>
    <row r="12" spans="2:19">
      <c r="B12" s="7"/>
      <c r="C12" s="8"/>
      <c r="D12" s="8"/>
      <c r="E12" s="8">
        <v>2009</v>
      </c>
      <c r="F12" s="117">
        <v>87.9</v>
      </c>
      <c r="G12" s="117">
        <v>86.6</v>
      </c>
      <c r="H12" s="117">
        <v>87.2</v>
      </c>
      <c r="I12" s="117">
        <v>87.3</v>
      </c>
      <c r="J12" s="117">
        <v>87.5</v>
      </c>
      <c r="K12" s="117">
        <v>87.9</v>
      </c>
      <c r="L12" s="117">
        <v>88.1</v>
      </c>
      <c r="M12" s="117">
        <v>88</v>
      </c>
      <c r="N12" s="117">
        <v>88.3</v>
      </c>
      <c r="O12" s="117">
        <v>88.3</v>
      </c>
      <c r="P12" s="117">
        <v>88.4</v>
      </c>
      <c r="Q12" s="117">
        <v>88.6</v>
      </c>
      <c r="R12" s="117">
        <v>88.9</v>
      </c>
      <c r="S12" s="12"/>
    </row>
    <row r="13" spans="2:19">
      <c r="B13" s="7"/>
      <c r="C13" s="8"/>
      <c r="D13" s="8"/>
      <c r="E13" s="8">
        <v>2010</v>
      </c>
      <c r="F13" s="117">
        <v>90.1</v>
      </c>
      <c r="G13" s="117">
        <v>88.8</v>
      </c>
      <c r="H13" s="117">
        <v>89</v>
      </c>
      <c r="I13" s="117">
        <v>89.4</v>
      </c>
      <c r="J13" s="117">
        <v>89.9</v>
      </c>
      <c r="K13" s="117">
        <v>90.1</v>
      </c>
      <c r="L13" s="117">
        <v>90.2</v>
      </c>
      <c r="M13" s="117">
        <v>90</v>
      </c>
      <c r="N13" s="117">
        <v>90.4</v>
      </c>
      <c r="O13" s="117">
        <v>90.4</v>
      </c>
      <c r="P13" s="117">
        <v>90.6</v>
      </c>
      <c r="Q13" s="117">
        <v>90.9</v>
      </c>
      <c r="R13" s="117">
        <v>91.7</v>
      </c>
      <c r="S13" s="12"/>
    </row>
    <row r="14" spans="2:19">
      <c r="B14" s="7"/>
      <c r="C14" s="8"/>
      <c r="D14" s="8"/>
      <c r="E14" s="8">
        <v>2011</v>
      </c>
      <c r="F14" s="117">
        <v>93.6</v>
      </c>
      <c r="G14" s="117">
        <v>91.8</v>
      </c>
      <c r="H14" s="117">
        <v>92.3</v>
      </c>
      <c r="I14" s="117">
        <v>92.6</v>
      </c>
      <c r="J14" s="117">
        <v>93.3</v>
      </c>
      <c r="K14" s="117">
        <v>93.5</v>
      </c>
      <c r="L14" s="117">
        <v>93.5</v>
      </c>
      <c r="M14" s="117">
        <v>93.5</v>
      </c>
      <c r="N14" s="117">
        <v>93.9</v>
      </c>
      <c r="O14" s="117">
        <v>94.5</v>
      </c>
      <c r="P14" s="117">
        <v>94.5</v>
      </c>
      <c r="Q14" s="117">
        <v>94.7</v>
      </c>
      <c r="R14" s="117">
        <v>95</v>
      </c>
      <c r="S14" s="12"/>
    </row>
    <row r="15" spans="2:19">
      <c r="B15" s="7"/>
      <c r="C15" s="8"/>
      <c r="D15" s="8"/>
      <c r="E15" s="8">
        <v>2012</v>
      </c>
      <c r="F15" s="117">
        <v>96</v>
      </c>
      <c r="G15" s="117">
        <v>94.7</v>
      </c>
      <c r="H15" s="117">
        <v>95.2</v>
      </c>
      <c r="I15" s="117">
        <v>95.4</v>
      </c>
      <c r="J15" s="117">
        <v>95.9</v>
      </c>
      <c r="K15" s="117">
        <v>95.9</v>
      </c>
      <c r="L15" s="117">
        <v>95.6</v>
      </c>
      <c r="M15" s="117">
        <v>95.7</v>
      </c>
      <c r="N15" s="117">
        <v>96.1</v>
      </c>
      <c r="O15" s="117">
        <v>96.4</v>
      </c>
      <c r="P15" s="117">
        <v>96.8</v>
      </c>
      <c r="Q15" s="117">
        <v>97</v>
      </c>
      <c r="R15" s="117">
        <v>97.3</v>
      </c>
      <c r="S15" s="12"/>
    </row>
    <row r="16" spans="2:19">
      <c r="B16" s="7"/>
      <c r="C16" s="8"/>
      <c r="D16" s="8"/>
      <c r="E16" s="8">
        <v>2013</v>
      </c>
      <c r="F16" s="117">
        <v>98.2</v>
      </c>
      <c r="G16" s="117">
        <v>97</v>
      </c>
      <c r="H16" s="117">
        <v>97.5</v>
      </c>
      <c r="I16" s="117">
        <v>97.8</v>
      </c>
      <c r="J16" s="117">
        <v>98</v>
      </c>
      <c r="K16" s="117">
        <v>98.2</v>
      </c>
      <c r="L16" s="117">
        <v>98</v>
      </c>
      <c r="M16" s="117">
        <v>98</v>
      </c>
      <c r="N16" s="117">
        <v>98.4</v>
      </c>
      <c r="O16" s="117">
        <v>98.7</v>
      </c>
      <c r="P16" s="117">
        <v>98.8</v>
      </c>
      <c r="Q16" s="117">
        <v>98.8</v>
      </c>
      <c r="R16" s="117">
        <v>99.2</v>
      </c>
      <c r="S16" s="12"/>
    </row>
    <row r="17" spans="2:19">
      <c r="B17" s="7"/>
      <c r="C17" s="8"/>
      <c r="D17" s="8"/>
      <c r="E17" s="8">
        <v>2014</v>
      </c>
      <c r="F17" s="117">
        <v>99.6</v>
      </c>
      <c r="G17" s="117">
        <v>98.7</v>
      </c>
      <c r="H17" s="117">
        <v>99.1</v>
      </c>
      <c r="I17" s="117">
        <v>99.3</v>
      </c>
      <c r="J17" s="117">
        <v>99.6</v>
      </c>
      <c r="K17" s="117">
        <v>99.6</v>
      </c>
      <c r="L17" s="117">
        <v>99.8</v>
      </c>
      <c r="M17" s="117">
        <v>99.6</v>
      </c>
      <c r="N17" s="117">
        <v>99.9</v>
      </c>
      <c r="O17" s="117">
        <v>100</v>
      </c>
      <c r="P17" s="117">
        <v>100.1</v>
      </c>
      <c r="Q17" s="117">
        <v>99.9</v>
      </c>
      <c r="R17" s="117">
        <v>99.9</v>
      </c>
      <c r="S17" s="12"/>
    </row>
    <row r="18" spans="2:19">
      <c r="B18" s="7"/>
      <c r="C18" s="8"/>
      <c r="D18" s="8"/>
      <c r="E18" s="8">
        <v>2015</v>
      </c>
      <c r="F18" s="117">
        <v>100</v>
      </c>
      <c r="G18" s="117">
        <v>99.2</v>
      </c>
      <c r="H18" s="117">
        <v>99.5</v>
      </c>
      <c r="I18" s="117">
        <v>99.6</v>
      </c>
      <c r="J18" s="117">
        <v>99.9</v>
      </c>
      <c r="K18" s="117">
        <v>100.1</v>
      </c>
      <c r="L18" s="117">
        <v>100.1</v>
      </c>
      <c r="M18" s="117">
        <v>100</v>
      </c>
      <c r="N18" s="117">
        <v>100.3</v>
      </c>
      <c r="O18" s="117">
        <v>100.2</v>
      </c>
      <c r="P18" s="117">
        <v>100.3</v>
      </c>
      <c r="Q18" s="117">
        <v>100.3</v>
      </c>
      <c r="R18" s="117">
        <v>100.4</v>
      </c>
      <c r="S18" s="12"/>
    </row>
    <row r="19" spans="2:19">
      <c r="B19" s="7"/>
      <c r="C19" s="8"/>
      <c r="D19" s="8"/>
      <c r="E19" s="8">
        <v>2016</v>
      </c>
      <c r="F19" s="117">
        <v>101</v>
      </c>
      <c r="G19" s="117">
        <v>99.9</v>
      </c>
      <c r="H19" s="117">
        <v>100.1</v>
      </c>
      <c r="I19" s="117">
        <v>100.4</v>
      </c>
      <c r="J19" s="117">
        <v>100.6</v>
      </c>
      <c r="K19" s="117">
        <v>100.8</v>
      </c>
      <c r="L19" s="117">
        <v>101</v>
      </c>
      <c r="M19" s="117">
        <v>100.9</v>
      </c>
      <c r="N19" s="117">
        <v>101.2</v>
      </c>
      <c r="O19" s="117">
        <v>101.5</v>
      </c>
      <c r="P19" s="117">
        <v>101.6</v>
      </c>
      <c r="Q19" s="117">
        <v>101.8</v>
      </c>
      <c r="R19" s="117">
        <v>102.2</v>
      </c>
      <c r="S19" s="12"/>
    </row>
    <row r="20" spans="2:19">
      <c r="B20" s="7"/>
      <c r="C20" s="8"/>
      <c r="D20" s="8"/>
      <c r="E20" s="8">
        <v>2017</v>
      </c>
      <c r="F20" s="118">
        <v>103.6</v>
      </c>
      <c r="G20" s="118">
        <v>101.8</v>
      </c>
      <c r="H20" s="118">
        <v>102.4</v>
      </c>
      <c r="I20" s="118">
        <v>102.7</v>
      </c>
      <c r="J20" s="118">
        <v>103.2</v>
      </c>
      <c r="K20" s="118">
        <v>103.5</v>
      </c>
      <c r="L20" s="118">
        <v>103.5</v>
      </c>
      <c r="M20" s="118">
        <v>103.5</v>
      </c>
      <c r="N20" s="118">
        <v>104</v>
      </c>
      <c r="O20" s="118">
        <v>104.3</v>
      </c>
      <c r="P20" s="118">
        <v>104.4</v>
      </c>
      <c r="Q20" s="118">
        <v>104.7</v>
      </c>
      <c r="R20" s="118">
        <v>105</v>
      </c>
      <c r="S20" s="12"/>
    </row>
    <row r="21" spans="2:19">
      <c r="B21" s="7"/>
      <c r="C21" s="8"/>
      <c r="D21" s="8"/>
      <c r="E21" s="8">
        <v>2018</v>
      </c>
      <c r="F21" s="118">
        <v>106</v>
      </c>
      <c r="G21" s="118">
        <v>104.5</v>
      </c>
      <c r="H21" s="118">
        <v>104.9</v>
      </c>
      <c r="I21" s="118">
        <v>105.1</v>
      </c>
      <c r="J21" s="118">
        <v>105.5</v>
      </c>
      <c r="K21" s="118">
        <v>105.9</v>
      </c>
      <c r="L21" s="118">
        <v>105.9</v>
      </c>
      <c r="M21" s="118">
        <v>105.9</v>
      </c>
      <c r="N21" s="118">
        <v>106.5</v>
      </c>
      <c r="O21" s="118">
        <v>106.6</v>
      </c>
      <c r="P21" s="118">
        <v>106.7</v>
      </c>
      <c r="Q21" s="118">
        <v>106.9</v>
      </c>
      <c r="R21" s="118">
        <v>107.1</v>
      </c>
      <c r="S21" s="12"/>
    </row>
    <row r="22" spans="2:19">
      <c r="B22" s="7"/>
      <c r="C22" s="8"/>
      <c r="D22" s="8"/>
      <c r="E22" s="8">
        <v>2019</v>
      </c>
      <c r="F22" s="118">
        <v>107.8</v>
      </c>
      <c r="G22" s="118">
        <v>106.4</v>
      </c>
      <c r="H22" s="118">
        <v>106.8</v>
      </c>
      <c r="I22" s="118">
        <v>107</v>
      </c>
      <c r="J22" s="118">
        <v>107.6</v>
      </c>
      <c r="K22" s="118">
        <v>107.9</v>
      </c>
      <c r="L22" s="118">
        <v>107.9</v>
      </c>
      <c r="M22" s="118">
        <v>108</v>
      </c>
      <c r="N22" s="118">
        <v>108.3</v>
      </c>
      <c r="O22" s="118">
        <v>108.4</v>
      </c>
      <c r="P22" s="118">
        <v>108.3</v>
      </c>
      <c r="Q22" s="118">
        <v>108.5</v>
      </c>
      <c r="R22" s="118">
        <v>108.5</v>
      </c>
      <c r="S22" s="12"/>
    </row>
    <row r="23" spans="2:19">
      <c r="B23" s="7"/>
      <c r="C23" s="8"/>
      <c r="D23" s="8"/>
      <c r="E23" s="8">
        <v>2020</v>
      </c>
      <c r="F23" s="118">
        <v>108.9</v>
      </c>
      <c r="G23" s="118">
        <v>108.3</v>
      </c>
      <c r="H23" s="118">
        <v>108.6</v>
      </c>
      <c r="I23" s="118">
        <v>108.6</v>
      </c>
      <c r="J23" s="118">
        <v>108.6</v>
      </c>
      <c r="K23" s="118">
        <v>108.6</v>
      </c>
      <c r="L23" s="118">
        <v>108.8</v>
      </c>
      <c r="M23" s="118">
        <v>109.2</v>
      </c>
      <c r="N23" s="118">
        <v>108.8</v>
      </c>
      <c r="O23" s="118">
        <v>109.2</v>
      </c>
      <c r="P23" s="118">
        <v>109.2</v>
      </c>
      <c r="Q23" s="118">
        <v>109.1</v>
      </c>
      <c r="R23" s="118">
        <v>109.4</v>
      </c>
      <c r="S23" s="12"/>
    </row>
    <row r="24" spans="2:19">
      <c r="B24" s="7"/>
      <c r="C24" s="8"/>
      <c r="D24" s="8"/>
      <c r="E24" s="8">
        <v>2021</v>
      </c>
      <c r="F24" s="118">
        <v>111.6</v>
      </c>
      <c r="G24" s="118">
        <v>109.3</v>
      </c>
      <c r="H24" s="118">
        <v>109.4</v>
      </c>
      <c r="I24" s="118">
        <v>109.7</v>
      </c>
      <c r="J24" s="118">
        <v>110.4</v>
      </c>
      <c r="K24" s="118">
        <v>111</v>
      </c>
      <c r="L24" s="118">
        <v>111.4</v>
      </c>
      <c r="M24" s="118">
        <v>111.4</v>
      </c>
      <c r="N24" s="118">
        <v>112.1</v>
      </c>
      <c r="O24" s="118">
        <v>112.4</v>
      </c>
      <c r="P24" s="118">
        <v>113.4</v>
      </c>
      <c r="Q24" s="118">
        <v>114.1</v>
      </c>
      <c r="R24" s="118">
        <v>114.7</v>
      </c>
      <c r="S24" s="12"/>
    </row>
    <row r="25" spans="2:19" ht="15" thickBot="1">
      <c r="B25" s="7"/>
      <c r="C25" s="8"/>
      <c r="D25" s="8"/>
      <c r="E25" s="16">
        <v>2022</v>
      </c>
      <c r="F25" s="119" t="s">
        <v>137</v>
      </c>
      <c r="G25" s="119">
        <v>114.6</v>
      </c>
      <c r="H25" s="119">
        <v>115.4</v>
      </c>
      <c r="I25" s="119">
        <v>116.5</v>
      </c>
      <c r="J25" s="119">
        <v>119</v>
      </c>
      <c r="K25" s="119">
        <v>119.7</v>
      </c>
      <c r="L25" s="128">
        <v>120.5</v>
      </c>
      <c r="M25" s="128">
        <v>121.2</v>
      </c>
      <c r="N25" s="119" t="s">
        <v>137</v>
      </c>
      <c r="O25" s="119" t="s">
        <v>137</v>
      </c>
      <c r="P25" s="119" t="s">
        <v>137</v>
      </c>
      <c r="Q25" s="119" t="s">
        <v>137</v>
      </c>
      <c r="R25" s="119" t="s">
        <v>137</v>
      </c>
      <c r="S25" s="12"/>
    </row>
    <row r="26" spans="2:19">
      <c r="B26" s="7"/>
      <c r="C26" s="8"/>
      <c r="D26" s="8"/>
      <c r="E26" s="8"/>
      <c r="F26" s="19"/>
      <c r="G26" s="15"/>
      <c r="H26" s="19"/>
      <c r="I26" s="19"/>
      <c r="J26" s="19"/>
      <c r="K26" s="19"/>
      <c r="L26" s="19"/>
      <c r="M26" s="19"/>
      <c r="N26" s="19"/>
      <c r="O26" s="19"/>
      <c r="P26" s="19"/>
      <c r="Q26" s="19"/>
      <c r="R26" s="19"/>
      <c r="S26" s="12"/>
    </row>
    <row r="27" spans="2:19" ht="15" thickBot="1">
      <c r="B27" s="7"/>
      <c r="C27" s="8"/>
      <c r="D27" s="8"/>
      <c r="E27" s="8"/>
      <c r="F27" s="19"/>
      <c r="G27" s="15"/>
      <c r="H27" s="19"/>
      <c r="I27" s="19"/>
      <c r="J27" s="19"/>
      <c r="K27" s="19"/>
      <c r="L27" s="19"/>
      <c r="M27" s="19"/>
      <c r="N27" s="19"/>
      <c r="O27" s="19"/>
      <c r="P27" s="19"/>
      <c r="Q27" s="19"/>
      <c r="R27" s="19"/>
      <c r="S27" s="12"/>
    </row>
    <row r="28" spans="2:19" ht="43.2">
      <c r="B28" s="7"/>
      <c r="C28" s="110" t="s">
        <v>18</v>
      </c>
      <c r="D28" s="102" t="s">
        <v>150</v>
      </c>
      <c r="E28" s="90"/>
      <c r="F28" s="109"/>
      <c r="G28" s="108"/>
      <c r="H28" s="107"/>
      <c r="I28" s="19"/>
      <c r="J28" s="19"/>
      <c r="K28" s="19"/>
      <c r="L28" s="19"/>
      <c r="M28" s="19"/>
      <c r="N28" s="19"/>
      <c r="O28" s="19"/>
      <c r="P28" s="19"/>
      <c r="Q28" s="19"/>
      <c r="R28" s="19"/>
      <c r="S28" s="12"/>
    </row>
    <row r="29" spans="2:19" ht="15" thickBot="1">
      <c r="B29" s="7"/>
      <c r="C29" s="96"/>
      <c r="D29" s="101" t="s">
        <v>155</v>
      </c>
      <c r="E29" s="16"/>
      <c r="F29" s="17"/>
      <c r="G29" s="18"/>
      <c r="H29" s="106"/>
      <c r="I29" s="19"/>
      <c r="J29" s="19"/>
      <c r="K29" s="19"/>
      <c r="L29" s="19"/>
      <c r="M29" s="19"/>
      <c r="N29" s="19"/>
      <c r="O29" s="19"/>
      <c r="P29" s="19"/>
      <c r="Q29" s="19"/>
      <c r="R29" s="19"/>
      <c r="S29" s="12"/>
    </row>
    <row r="30" spans="2:19" ht="15" thickBot="1">
      <c r="B30" s="20"/>
      <c r="C30" s="21"/>
      <c r="D30" s="22"/>
      <c r="E30" s="23"/>
      <c r="F30" s="23"/>
      <c r="G30" s="23"/>
      <c r="H30" s="23"/>
      <c r="I30" s="23"/>
      <c r="J30" s="23"/>
      <c r="K30" s="23"/>
      <c r="L30" s="23"/>
      <c r="M30" s="23"/>
      <c r="N30" s="23"/>
      <c r="O30" s="23"/>
      <c r="P30" s="23"/>
      <c r="Q30" s="23"/>
      <c r="R30" s="23"/>
      <c r="S30" s="24"/>
    </row>
    <row r="32" spans="2:19" ht="15" thickBot="1"/>
    <row r="33" spans="2:11">
      <c r="B33" s="2"/>
      <c r="C33" s="5"/>
      <c r="D33" s="5"/>
      <c r="E33" s="25"/>
      <c r="F33" s="25"/>
      <c r="G33" s="25"/>
      <c r="H33" s="25"/>
      <c r="I33" s="25"/>
      <c r="J33" s="25"/>
      <c r="K33" s="26"/>
    </row>
    <row r="34" spans="2:11">
      <c r="B34" s="7"/>
      <c r="C34" s="27"/>
      <c r="D34" s="159" t="s">
        <v>153</v>
      </c>
      <c r="E34" s="159"/>
      <c r="F34" s="159"/>
      <c r="G34" s="159"/>
      <c r="H34" s="159"/>
      <c r="I34" s="159"/>
      <c r="J34" s="159"/>
      <c r="K34" s="29"/>
    </row>
    <row r="35" spans="2:11">
      <c r="B35" s="7"/>
      <c r="C35" s="27"/>
      <c r="D35" s="32"/>
      <c r="E35" s="32" t="s">
        <v>166</v>
      </c>
      <c r="F35" s="32"/>
      <c r="G35" s="32"/>
      <c r="H35" s="32"/>
      <c r="I35" s="132"/>
      <c r="J35" s="132"/>
      <c r="K35" s="29"/>
    </row>
    <row r="36" spans="2:11">
      <c r="B36" s="7"/>
      <c r="C36" s="27"/>
      <c r="D36" s="32"/>
      <c r="E36" s="160" t="s">
        <v>20</v>
      </c>
      <c r="F36" s="160"/>
      <c r="G36" s="160"/>
      <c r="H36" s="161"/>
      <c r="I36" s="132"/>
      <c r="J36" s="132"/>
      <c r="K36" s="29"/>
    </row>
    <row r="37" spans="2:11" ht="15.6">
      <c r="B37" s="7"/>
      <c r="C37" s="27"/>
      <c r="D37" s="34"/>
      <c r="E37" s="35"/>
      <c r="F37" s="35"/>
      <c r="G37" s="35"/>
      <c r="H37" s="84"/>
      <c r="I37" s="34"/>
      <c r="J37" s="114"/>
      <c r="K37" s="29"/>
    </row>
    <row r="38" spans="2:11" hidden="1">
      <c r="B38" s="7"/>
      <c r="C38" s="27"/>
      <c r="D38" s="113" t="s">
        <v>96</v>
      </c>
      <c r="E38" s="87">
        <v>2.3757201646090742</v>
      </c>
      <c r="F38" s="37"/>
      <c r="G38" s="37"/>
      <c r="H38" s="37"/>
      <c r="I38" s="38"/>
      <c r="J38" s="78"/>
      <c r="K38" s="29"/>
    </row>
    <row r="39" spans="2:11" hidden="1">
      <c r="B39" s="7"/>
      <c r="C39" s="27"/>
      <c r="D39" s="113" t="s">
        <v>97</v>
      </c>
      <c r="E39" s="87">
        <v>3.4197229013855024</v>
      </c>
      <c r="F39" s="37"/>
      <c r="G39" s="37"/>
      <c r="H39" s="37"/>
      <c r="I39" s="38"/>
      <c r="J39" s="78"/>
      <c r="K39" s="29"/>
    </row>
    <row r="40" spans="2:11" hidden="1">
      <c r="B40" s="7"/>
      <c r="C40" s="27"/>
      <c r="D40" s="113" t="s">
        <v>98</v>
      </c>
      <c r="E40" s="87">
        <v>4.8388412892696575</v>
      </c>
      <c r="F40" s="37"/>
      <c r="G40" s="37"/>
      <c r="H40" s="37"/>
      <c r="I40" s="38"/>
      <c r="J40" s="78"/>
      <c r="K40" s="29"/>
    </row>
    <row r="41" spans="2:11" hidden="1">
      <c r="B41" s="7"/>
      <c r="C41" s="27"/>
      <c r="D41" s="113" t="s">
        <v>99</v>
      </c>
      <c r="E41" s="87">
        <v>3.8240516545601455</v>
      </c>
      <c r="F41" s="37"/>
      <c r="G41" s="37"/>
      <c r="H41" s="37"/>
      <c r="I41" s="38"/>
      <c r="J41" s="78"/>
      <c r="K41" s="29"/>
    </row>
    <row r="42" spans="2:11" hidden="1">
      <c r="B42" s="7"/>
      <c r="C42" s="27"/>
      <c r="D42" s="113" t="s">
        <v>22</v>
      </c>
      <c r="E42" s="87">
        <v>3.0055512455129607</v>
      </c>
      <c r="F42" s="37"/>
      <c r="G42" s="37"/>
      <c r="H42" s="37"/>
      <c r="I42" s="38"/>
      <c r="J42" s="78"/>
      <c r="K42" s="29"/>
    </row>
    <row r="43" spans="2:11" hidden="1">
      <c r="B43" s="7"/>
      <c r="C43" s="27"/>
      <c r="D43" s="113" t="s">
        <v>23</v>
      </c>
      <c r="E43" s="87">
        <v>2.0887183205144266</v>
      </c>
      <c r="F43" s="37"/>
      <c r="G43" s="37"/>
      <c r="H43" s="37"/>
      <c r="I43" s="38"/>
      <c r="J43" s="78"/>
      <c r="K43" s="29"/>
    </row>
    <row r="44" spans="2:11" hidden="1">
      <c r="B44" s="7"/>
      <c r="C44" s="27"/>
      <c r="D44" s="113" t="s">
        <v>24</v>
      </c>
      <c r="E44" s="87">
        <v>1.4897260273972979</v>
      </c>
      <c r="F44" s="37"/>
      <c r="G44" s="37"/>
      <c r="H44" s="37"/>
      <c r="I44" s="38"/>
      <c r="J44" s="78"/>
      <c r="K44" s="29"/>
    </row>
    <row r="45" spans="2:11" hidden="1">
      <c r="B45" s="7"/>
      <c r="C45" s="27"/>
      <c r="D45" s="113" t="s">
        <v>25</v>
      </c>
      <c r="E45" s="87">
        <v>2.1031887933581128</v>
      </c>
      <c r="F45" s="37"/>
      <c r="G45" s="37"/>
      <c r="H45" s="37"/>
      <c r="I45" s="38"/>
      <c r="J45" s="78"/>
      <c r="K45" s="29"/>
    </row>
    <row r="46" spans="2:11" hidden="1">
      <c r="B46" s="7"/>
      <c r="C46" s="27"/>
      <c r="D46" s="113" t="s">
        <v>26</v>
      </c>
      <c r="E46" s="87">
        <v>3.2745365853658281</v>
      </c>
      <c r="F46" s="37"/>
      <c r="G46" s="37"/>
      <c r="H46" s="37"/>
      <c r="I46" s="38"/>
      <c r="J46" s="78"/>
      <c r="K46" s="29"/>
    </row>
    <row r="47" spans="2:11" hidden="1">
      <c r="B47" s="7"/>
      <c r="C47" s="27"/>
      <c r="D47" s="113" t="s">
        <v>27</v>
      </c>
      <c r="E47" s="87">
        <v>3.4566738584214773</v>
      </c>
      <c r="F47" s="37"/>
      <c r="G47" s="37"/>
      <c r="H47" s="37"/>
      <c r="I47" s="38"/>
      <c r="J47" s="78"/>
      <c r="K47" s="29"/>
    </row>
    <row r="48" spans="2:11" hidden="1">
      <c r="B48" s="7"/>
      <c r="C48" s="27"/>
      <c r="D48" s="113" t="s">
        <v>28</v>
      </c>
      <c r="E48" s="87">
        <v>3.0852646594168531</v>
      </c>
      <c r="F48" s="37"/>
      <c r="G48" s="37"/>
      <c r="H48" s="37"/>
      <c r="I48" s="38"/>
      <c r="J48" s="78"/>
      <c r="K48" s="29"/>
    </row>
    <row r="49" spans="2:11" hidden="1">
      <c r="B49" s="7"/>
      <c r="C49" s="27"/>
      <c r="D49" s="113" t="s">
        <v>29</v>
      </c>
      <c r="E49" s="87">
        <v>3.3762614822964165</v>
      </c>
      <c r="F49" s="37"/>
      <c r="G49" s="37"/>
      <c r="H49" s="37"/>
      <c r="I49" s="38"/>
      <c r="J49" s="78"/>
      <c r="K49" s="29"/>
    </row>
    <row r="50" spans="2:11">
      <c r="B50" s="7"/>
      <c r="C50" s="27"/>
      <c r="D50" s="113" t="s">
        <v>30</v>
      </c>
      <c r="E50" s="87">
        <v>4.1184094679206806</v>
      </c>
      <c r="F50" s="37"/>
      <c r="G50" s="37"/>
      <c r="H50" s="37"/>
      <c r="I50" s="38"/>
      <c r="J50" s="78"/>
      <c r="K50" s="29"/>
    </row>
    <row r="51" spans="2:11">
      <c r="B51" s="7"/>
      <c r="C51" s="27"/>
      <c r="D51" s="113" t="s">
        <v>31</v>
      </c>
      <c r="E51" s="87">
        <v>4.3771847684565213</v>
      </c>
      <c r="F51" s="37"/>
      <c r="G51" s="37"/>
      <c r="H51" s="37"/>
      <c r="I51" s="38"/>
      <c r="J51" s="78"/>
      <c r="K51" s="29"/>
    </row>
    <row r="52" spans="2:11">
      <c r="B52" s="7"/>
      <c r="C52" s="27"/>
      <c r="D52" s="113" t="s">
        <v>32</v>
      </c>
      <c r="E52" s="87">
        <v>4.7058779767440218</v>
      </c>
      <c r="F52" s="37"/>
      <c r="G52" s="37"/>
      <c r="H52" s="37"/>
      <c r="I52" s="38"/>
      <c r="J52" s="78"/>
      <c r="K52" s="29"/>
    </row>
    <row r="53" spans="2:11">
      <c r="B53" s="7"/>
      <c r="C53" s="27"/>
      <c r="D53" s="113" t="s">
        <v>33</v>
      </c>
      <c r="E53" s="87">
        <v>4.6458189102800196</v>
      </c>
      <c r="F53" s="37"/>
      <c r="G53" s="37"/>
      <c r="H53" s="37"/>
      <c r="I53" s="38"/>
      <c r="J53" s="78"/>
      <c r="K53" s="29"/>
    </row>
    <row r="54" spans="2:11">
      <c r="B54" s="7"/>
      <c r="C54" s="27"/>
      <c r="D54" s="113" t="s">
        <v>34</v>
      </c>
      <c r="E54" s="87">
        <v>3.490237352108605</v>
      </c>
      <c r="F54" s="37"/>
      <c r="G54" s="37"/>
      <c r="H54" s="37"/>
      <c r="I54" s="38"/>
      <c r="J54" s="78"/>
      <c r="K54" s="29"/>
    </row>
    <row r="55" spans="2:11">
      <c r="B55" s="7"/>
      <c r="C55" s="27"/>
      <c r="D55" s="113" t="s">
        <v>35</v>
      </c>
      <c r="E55" s="87">
        <v>2.7553595299197431</v>
      </c>
      <c r="F55" s="37"/>
      <c r="G55" s="37"/>
      <c r="H55" s="37"/>
      <c r="I55" s="38"/>
      <c r="J55" s="78"/>
      <c r="K55" s="29"/>
    </row>
    <row r="56" spans="2:11">
      <c r="B56" s="7"/>
      <c r="C56" s="27"/>
      <c r="D56" s="113" t="s">
        <v>36</v>
      </c>
      <c r="E56" s="87">
        <v>2.4125619482387783</v>
      </c>
      <c r="F56" s="37"/>
      <c r="G56" s="37"/>
      <c r="H56" s="37"/>
      <c r="I56" s="38"/>
      <c r="J56" s="78"/>
      <c r="K56" s="29"/>
    </row>
    <row r="57" spans="2:11">
      <c r="B57" s="7"/>
      <c r="C57" s="27"/>
      <c r="D57" s="113" t="s">
        <v>37</v>
      </c>
      <c r="E57" s="87">
        <v>2.6698619146150904</v>
      </c>
      <c r="F57" s="37"/>
      <c r="G57" s="37"/>
      <c r="H57" s="37"/>
      <c r="I57" s="38"/>
      <c r="J57" s="78"/>
      <c r="K57" s="29"/>
    </row>
    <row r="58" spans="2:11">
      <c r="B58" s="7"/>
      <c r="C58" s="27"/>
      <c r="D58" s="113" t="s">
        <v>38</v>
      </c>
      <c r="E58" s="87">
        <v>2.7763653005186795</v>
      </c>
      <c r="F58" s="37"/>
      <c r="G58" s="37"/>
      <c r="H58" s="37"/>
      <c r="I58" s="38"/>
      <c r="J58" s="78"/>
      <c r="K58" s="29"/>
    </row>
    <row r="59" spans="2:11">
      <c r="B59" s="7"/>
      <c r="C59" s="27"/>
      <c r="D59" s="113" t="s">
        <v>39</v>
      </c>
      <c r="E59" s="87">
        <v>2.6793882243270062</v>
      </c>
      <c r="F59" s="37"/>
      <c r="G59" s="37"/>
      <c r="H59" s="37"/>
      <c r="I59" s="38"/>
      <c r="J59" s="78"/>
      <c r="K59" s="29"/>
    </row>
    <row r="60" spans="2:11">
      <c r="B60" s="7"/>
      <c r="C60" s="27"/>
      <c r="D60" s="113" t="s">
        <v>40</v>
      </c>
      <c r="E60" s="87">
        <v>2.7088623402572232</v>
      </c>
      <c r="F60" s="37"/>
      <c r="G60" s="37"/>
      <c r="H60" s="37"/>
      <c r="I60" s="38"/>
      <c r="J60" s="78"/>
      <c r="K60" s="29"/>
    </row>
    <row r="61" spans="2:11">
      <c r="B61" s="7"/>
      <c r="C61" s="27"/>
      <c r="D61" s="113" t="s">
        <v>41</v>
      </c>
      <c r="E61" s="87">
        <v>2.1027628967744016</v>
      </c>
      <c r="F61" s="37"/>
      <c r="G61" s="37"/>
      <c r="H61" s="37"/>
      <c r="I61" s="38"/>
      <c r="J61" s="78"/>
      <c r="K61" s="29"/>
    </row>
    <row r="62" spans="2:11">
      <c r="B62" s="7"/>
      <c r="C62" s="27"/>
      <c r="D62" s="113" t="s">
        <v>42</v>
      </c>
      <c r="E62" s="87">
        <v>1.7391512041327273</v>
      </c>
      <c r="F62" s="37"/>
      <c r="G62" s="37"/>
      <c r="H62" s="37"/>
      <c r="I62" s="38"/>
      <c r="J62" s="78"/>
      <c r="K62" s="29"/>
    </row>
    <row r="63" spans="2:11">
      <c r="B63" s="7"/>
      <c r="C63" s="27"/>
      <c r="D63" s="113" t="s">
        <v>43</v>
      </c>
      <c r="E63" s="87">
        <v>1.7205634260859082</v>
      </c>
      <c r="F63" s="37"/>
      <c r="G63" s="37"/>
      <c r="H63" s="37"/>
      <c r="I63" s="38"/>
      <c r="J63" s="78"/>
      <c r="K63" s="29"/>
    </row>
    <row r="64" spans="2:11">
      <c r="B64" s="7"/>
      <c r="C64" s="27"/>
      <c r="D64" s="113" t="s">
        <v>44</v>
      </c>
      <c r="E64" s="87">
        <v>1.456000810578062</v>
      </c>
      <c r="F64" s="37"/>
      <c r="G64" s="37"/>
      <c r="H64" s="37"/>
      <c r="I64" s="38"/>
      <c r="J64" s="78"/>
      <c r="K64" s="29"/>
    </row>
    <row r="65" spans="2:11">
      <c r="B65" s="7"/>
      <c r="C65" s="27"/>
      <c r="D65" s="113" t="s">
        <v>45</v>
      </c>
      <c r="E65" s="87">
        <v>0.93523199527349998</v>
      </c>
      <c r="F65" s="37"/>
      <c r="G65" s="37"/>
      <c r="H65" s="37"/>
      <c r="I65" s="38"/>
      <c r="J65" s="78"/>
      <c r="K65" s="29"/>
    </row>
    <row r="66" spans="2:11">
      <c r="B66" s="7"/>
      <c r="C66" s="27"/>
      <c r="D66" s="113" t="s">
        <v>46</v>
      </c>
      <c r="E66" s="87">
        <v>0.10061340640104</v>
      </c>
      <c r="F66" s="37"/>
      <c r="G66" s="37"/>
      <c r="H66" s="37"/>
      <c r="I66" s="38"/>
      <c r="J66" s="78"/>
      <c r="K66" s="29"/>
    </row>
    <row r="67" spans="2:11">
      <c r="B67" s="7"/>
      <c r="C67" s="27"/>
      <c r="D67" s="113" t="s">
        <v>47</v>
      </c>
      <c r="E67" s="87">
        <v>-1.6651513789101013E-2</v>
      </c>
      <c r="F67" s="37"/>
      <c r="G67" s="37"/>
      <c r="H67" s="37"/>
      <c r="I67" s="38"/>
      <c r="J67" s="78"/>
      <c r="K67" s="29"/>
    </row>
    <row r="68" spans="2:11">
      <c r="B68" s="7"/>
      <c r="C68" s="27"/>
      <c r="D68" s="113" t="s">
        <v>48</v>
      </c>
      <c r="E68" s="87">
        <v>9.6539234876180657E-3</v>
      </c>
      <c r="F68" s="37"/>
      <c r="G68" s="37"/>
      <c r="H68" s="37"/>
      <c r="I68" s="38"/>
      <c r="J68" s="78"/>
      <c r="K68" s="29"/>
    </row>
    <row r="69" spans="2:11">
      <c r="B69" s="7"/>
      <c r="C69" s="27"/>
      <c r="D69" s="113" t="s">
        <v>49</v>
      </c>
      <c r="E69" s="87">
        <v>6.7181056272436201E-2</v>
      </c>
      <c r="F69" s="37"/>
      <c r="G69" s="37"/>
      <c r="H69" s="37"/>
      <c r="I69" s="38"/>
      <c r="J69" s="78"/>
      <c r="K69" s="29"/>
    </row>
    <row r="70" spans="2:11">
      <c r="B70" s="7"/>
      <c r="C70" s="27"/>
      <c r="D70" s="113" t="s">
        <v>50</v>
      </c>
      <c r="E70" s="87">
        <v>0.34676735763272681</v>
      </c>
      <c r="F70" s="37"/>
      <c r="G70" s="37"/>
      <c r="H70" s="37"/>
      <c r="I70" s="38"/>
      <c r="J70" s="78"/>
      <c r="K70" s="29"/>
    </row>
    <row r="71" spans="2:11">
      <c r="B71" s="7"/>
      <c r="C71" s="27"/>
      <c r="D71" s="113" t="s">
        <v>51</v>
      </c>
      <c r="E71" s="87">
        <v>0.35140545527823086</v>
      </c>
      <c r="F71" s="27"/>
      <c r="G71" s="27"/>
      <c r="H71" s="27"/>
      <c r="I71" s="27"/>
      <c r="J71" s="78"/>
      <c r="K71" s="29"/>
    </row>
    <row r="72" spans="2:11">
      <c r="B72" s="7"/>
      <c r="C72" s="27"/>
      <c r="D72" s="113" t="s">
        <v>52</v>
      </c>
      <c r="E72" s="87">
        <v>0.72630440209706659</v>
      </c>
      <c r="F72" s="27"/>
      <c r="G72" s="27"/>
      <c r="H72" s="27"/>
      <c r="I72" s="27"/>
      <c r="J72" s="78"/>
      <c r="K72" s="29"/>
    </row>
    <row r="73" spans="2:11">
      <c r="B73" s="7"/>
      <c r="C73" s="27"/>
      <c r="D73" s="113" t="s">
        <v>53</v>
      </c>
      <c r="E73" s="87">
        <v>1.2111060149826436</v>
      </c>
      <c r="F73" s="27"/>
      <c r="G73" s="27"/>
      <c r="H73" s="27"/>
      <c r="I73" s="27"/>
      <c r="J73" s="78"/>
      <c r="K73" s="29"/>
    </row>
    <row r="74" spans="2:11">
      <c r="B74" s="7"/>
      <c r="C74" s="27"/>
      <c r="D74" s="113" t="s">
        <v>54</v>
      </c>
      <c r="E74" s="87">
        <v>2.1435296788712144</v>
      </c>
      <c r="F74" s="27"/>
      <c r="G74" s="27"/>
      <c r="H74" s="27"/>
      <c r="I74" s="27"/>
      <c r="J74" s="78"/>
      <c r="K74" s="29"/>
    </row>
    <row r="75" spans="2:11">
      <c r="B75" s="7"/>
      <c r="C75" s="27"/>
      <c r="D75" s="113" t="s">
        <v>55</v>
      </c>
      <c r="E75" s="87">
        <v>2.7429815651988987</v>
      </c>
      <c r="F75" s="27"/>
      <c r="G75" s="27"/>
      <c r="H75" s="27"/>
      <c r="I75" s="27"/>
      <c r="J75" s="78"/>
      <c r="K75" s="29"/>
    </row>
    <row r="76" spans="2:11">
      <c r="B76" s="7"/>
      <c r="C76" s="27"/>
      <c r="D76" s="113" t="s">
        <v>56</v>
      </c>
      <c r="E76" s="87">
        <v>2.816854864560292</v>
      </c>
      <c r="F76" s="27"/>
      <c r="G76" s="27"/>
      <c r="H76" s="27"/>
      <c r="I76" s="27"/>
      <c r="J76" s="78"/>
      <c r="K76" s="29"/>
    </row>
    <row r="77" spans="2:11">
      <c r="B77" s="7"/>
      <c r="C77" s="27"/>
      <c r="D77" s="113" t="s">
        <v>57</v>
      </c>
      <c r="E77" s="87">
        <v>3.0217452696978064</v>
      </c>
      <c r="F77" s="27"/>
      <c r="G77" s="27"/>
      <c r="H77" s="27"/>
      <c r="I77" s="27"/>
      <c r="J77" s="78"/>
      <c r="K77" s="29"/>
    </row>
    <row r="78" spans="2:11">
      <c r="B78" s="7"/>
      <c r="C78" s="27"/>
      <c r="D78" s="113" t="s">
        <v>58</v>
      </c>
      <c r="E78" s="87">
        <v>2.7176506736923622</v>
      </c>
      <c r="F78" s="27"/>
      <c r="G78" s="27"/>
      <c r="H78" s="27"/>
      <c r="I78" s="27"/>
      <c r="J78" s="78"/>
      <c r="K78" s="29"/>
    </row>
    <row r="79" spans="2:11">
      <c r="B79" s="7"/>
      <c r="C79" s="27"/>
      <c r="D79" s="113" t="s">
        <v>59</v>
      </c>
      <c r="E79" s="87">
        <v>2.4164733703342822</v>
      </c>
      <c r="F79" s="27"/>
      <c r="G79" s="27"/>
      <c r="H79" s="27"/>
      <c r="I79" s="27"/>
      <c r="J79" s="78"/>
      <c r="K79" s="29"/>
    </row>
    <row r="80" spans="2:11">
      <c r="B80" s="7"/>
      <c r="C80" s="27"/>
      <c r="D80" s="113" t="s">
        <v>60</v>
      </c>
      <c r="E80" s="87">
        <v>2.5153391979584327</v>
      </c>
      <c r="F80" s="27"/>
      <c r="G80" s="27"/>
      <c r="H80" s="27"/>
      <c r="I80" s="27"/>
      <c r="J80" s="78"/>
      <c r="K80" s="29"/>
    </row>
    <row r="81" spans="2:11">
      <c r="B81" s="7"/>
      <c r="C81" s="27"/>
      <c r="D81" s="113" t="s">
        <v>61</v>
      </c>
      <c r="E81" s="87">
        <v>2.2682068543451672</v>
      </c>
      <c r="F81" s="27"/>
      <c r="G81" s="27"/>
      <c r="H81" s="27"/>
      <c r="I81" s="27"/>
      <c r="J81" s="78"/>
      <c r="K81" s="29"/>
    </row>
    <row r="82" spans="2:11">
      <c r="B82" s="7"/>
      <c r="C82" s="27"/>
      <c r="D82" s="113" t="s">
        <v>62</v>
      </c>
      <c r="E82" s="87">
        <v>1.8750000000000044</v>
      </c>
      <c r="F82" s="27"/>
      <c r="G82" s="27"/>
      <c r="H82" s="27"/>
      <c r="I82" s="27"/>
      <c r="J82" s="78"/>
      <c r="K82" s="29"/>
    </row>
    <row r="83" spans="2:11">
      <c r="B83" s="7"/>
      <c r="C83" s="27"/>
      <c r="D83" s="113" t="s">
        <v>100</v>
      </c>
      <c r="E83" s="87">
        <v>2.0478074076877739</v>
      </c>
      <c r="F83" s="27"/>
      <c r="G83" s="27"/>
      <c r="H83" s="27"/>
      <c r="I83" s="27"/>
      <c r="J83" s="78"/>
      <c r="K83" s="29"/>
    </row>
    <row r="84" spans="2:11">
      <c r="B84" s="7"/>
      <c r="C84" s="27"/>
      <c r="D84" s="113" t="s">
        <v>101</v>
      </c>
      <c r="E84" s="87">
        <v>1.8328489420204042</v>
      </c>
      <c r="F84" s="27"/>
      <c r="G84" s="27"/>
      <c r="H84" s="27"/>
      <c r="I84" s="27"/>
      <c r="J84" s="78"/>
      <c r="K84" s="29"/>
    </row>
    <row r="85" spans="2:11">
      <c r="B85" s="7"/>
      <c r="C85" s="27"/>
      <c r="D85" s="113" t="s">
        <v>102</v>
      </c>
      <c r="E85" s="87">
        <v>1.4134595005672601</v>
      </c>
      <c r="F85" s="27"/>
      <c r="G85" s="27"/>
      <c r="H85" s="27"/>
      <c r="I85" s="27"/>
      <c r="J85" s="78"/>
      <c r="K85" s="29"/>
    </row>
    <row r="86" spans="2:11">
      <c r="B86" s="7"/>
      <c r="C86" s="27"/>
      <c r="D86" s="113" t="s">
        <v>103</v>
      </c>
      <c r="E86" s="87">
        <v>1.6671248110154524</v>
      </c>
      <c r="F86" s="27"/>
      <c r="G86" s="27"/>
      <c r="H86" s="27"/>
      <c r="I86" s="27"/>
      <c r="J86" s="78"/>
      <c r="K86" s="29"/>
    </row>
    <row r="87" spans="2:11">
      <c r="B87" s="7"/>
      <c r="C87" s="27"/>
      <c r="D87" s="113" t="s">
        <v>104</v>
      </c>
      <c r="E87" s="87">
        <v>0.61666573934977542</v>
      </c>
      <c r="F87" s="27"/>
      <c r="G87" s="27"/>
      <c r="H87" s="27"/>
      <c r="I87" s="27"/>
      <c r="J87" s="78"/>
      <c r="K87" s="29"/>
    </row>
    <row r="88" spans="2:11">
      <c r="B88" s="7"/>
      <c r="C88" s="27"/>
      <c r="D88" s="113" t="s">
        <v>105</v>
      </c>
      <c r="E88" s="87">
        <v>0.59666936573858909</v>
      </c>
      <c r="F88" s="27"/>
      <c r="G88" s="27"/>
      <c r="H88" s="27"/>
      <c r="I88" s="27"/>
      <c r="J88" s="78"/>
      <c r="K88" s="29"/>
    </row>
    <row r="89" spans="2:11">
      <c r="B89" s="7"/>
      <c r="C89" s="27"/>
      <c r="D89" s="113" t="s">
        <v>106</v>
      </c>
      <c r="E89" s="87">
        <v>0.53353166614931169</v>
      </c>
      <c r="F89" s="27"/>
      <c r="G89" s="27"/>
      <c r="H89" s="27"/>
      <c r="I89" s="27"/>
      <c r="J89" s="78"/>
      <c r="K89" s="29"/>
    </row>
    <row r="90" spans="2:11">
      <c r="B90" s="7"/>
      <c r="C90" s="27"/>
      <c r="D90" s="113" t="s">
        <v>107</v>
      </c>
      <c r="E90" s="87">
        <v>0.60958186493951239</v>
      </c>
      <c r="F90" s="27"/>
      <c r="G90" s="27"/>
      <c r="H90" s="27"/>
      <c r="I90" s="27"/>
      <c r="J90" s="78"/>
      <c r="K90" s="29"/>
    </row>
    <row r="91" spans="2:11">
      <c r="B91" s="7"/>
      <c r="C91" s="27"/>
      <c r="D91" s="113" t="s">
        <v>108</v>
      </c>
      <c r="E91" s="87">
        <v>2.0518633893379157</v>
      </c>
      <c r="F91" s="27"/>
      <c r="G91" s="27"/>
      <c r="H91" s="27"/>
      <c r="I91" s="27"/>
      <c r="J91" s="78"/>
      <c r="K91" s="29"/>
    </row>
    <row r="92" spans="2:11">
      <c r="B92" s="7"/>
      <c r="C92" s="27"/>
      <c r="D92" s="113" t="s">
        <v>109</v>
      </c>
      <c r="E92" s="87">
        <v>2.7716142143165756</v>
      </c>
      <c r="F92" s="27"/>
      <c r="G92" s="27"/>
      <c r="H92" s="27"/>
      <c r="I92" s="27"/>
      <c r="J92" s="78"/>
      <c r="K92" s="29"/>
    </row>
    <row r="93" spans="2:11">
      <c r="B93" s="7"/>
      <c r="C93" s="27"/>
      <c r="D93" s="113" t="s">
        <v>110</v>
      </c>
      <c r="E93" s="87">
        <v>4.9074484508506266</v>
      </c>
      <c r="F93" s="27"/>
      <c r="G93" s="27"/>
      <c r="H93" s="27"/>
      <c r="I93" s="27"/>
      <c r="J93" s="78"/>
      <c r="K93" s="29"/>
    </row>
    <row r="94" spans="2:11">
      <c r="B94" s="7"/>
      <c r="C94" s="27"/>
      <c r="D94" s="113" t="s">
        <v>111</v>
      </c>
      <c r="E94" s="87">
        <v>5.7862572011588176</v>
      </c>
      <c r="F94" s="27"/>
      <c r="G94" s="27"/>
      <c r="H94" s="27"/>
      <c r="I94" s="27"/>
      <c r="J94" s="78"/>
      <c r="K94" s="29"/>
    </row>
    <row r="95" spans="2:11">
      <c r="B95" s="7"/>
      <c r="C95" s="27"/>
      <c r="D95" s="113" t="s">
        <v>112</v>
      </c>
      <c r="E95" s="87">
        <v>7.7157177836787882</v>
      </c>
      <c r="F95" s="27"/>
      <c r="G95" s="27"/>
      <c r="H95" s="27"/>
      <c r="I95" s="27"/>
      <c r="J95" s="78"/>
      <c r="K95" s="29"/>
    </row>
    <row r="96" spans="2:11">
      <c r="B96" s="7"/>
      <c r="C96" s="27"/>
      <c r="D96" s="113" t="s">
        <v>113</v>
      </c>
      <c r="E96" s="87">
        <v>7.4762410227509735</v>
      </c>
      <c r="F96" s="27"/>
      <c r="G96" s="27"/>
      <c r="H96" s="27"/>
      <c r="I96" s="27"/>
      <c r="J96" s="78"/>
      <c r="K96" s="29"/>
    </row>
    <row r="97" spans="2:11">
      <c r="B97" s="7"/>
      <c r="C97" s="27"/>
      <c r="D97" s="113" t="s">
        <v>114</v>
      </c>
      <c r="E97" s="87">
        <v>8.7308729774065785</v>
      </c>
      <c r="F97" s="27"/>
      <c r="G97" s="27"/>
      <c r="H97" s="27"/>
      <c r="I97" s="27"/>
      <c r="J97" s="78"/>
      <c r="K97" s="29"/>
    </row>
    <row r="98" spans="2:11">
      <c r="B98" s="7"/>
      <c r="C98" s="27"/>
      <c r="D98" s="113" t="s">
        <v>115</v>
      </c>
      <c r="E98" s="87">
        <v>8.0860474250570071</v>
      </c>
      <c r="F98" s="27"/>
      <c r="G98" s="27"/>
      <c r="H98" s="27"/>
      <c r="I98" s="27"/>
      <c r="J98" s="78"/>
      <c r="K98" s="29"/>
    </row>
    <row r="99" spans="2:11">
      <c r="B99" s="7"/>
      <c r="C99" s="27"/>
      <c r="D99" s="113" t="s">
        <v>116</v>
      </c>
      <c r="E99" s="87">
        <v>3.5227434027095939</v>
      </c>
      <c r="F99" s="27"/>
      <c r="G99" s="27"/>
      <c r="H99" s="27"/>
      <c r="I99" s="27"/>
      <c r="J99" s="78"/>
      <c r="K99" s="29"/>
    </row>
    <row r="100" spans="2:11">
      <c r="B100" s="7"/>
      <c r="C100" s="27"/>
      <c r="D100" s="113" t="s">
        <v>117</v>
      </c>
      <c r="E100" s="87">
        <v>3.3502550734390679</v>
      </c>
      <c r="F100" s="27"/>
      <c r="G100" s="27"/>
      <c r="H100" s="27"/>
      <c r="I100" s="27"/>
      <c r="J100" s="78"/>
      <c r="K100" s="29"/>
    </row>
    <row r="101" spans="2:11">
      <c r="B101" s="7"/>
      <c r="C101" s="27"/>
      <c r="D101" s="113" t="s">
        <v>118</v>
      </c>
      <c r="E101" s="87">
        <v>1.4544945106311324</v>
      </c>
      <c r="F101" s="27"/>
      <c r="G101" s="27"/>
      <c r="H101" s="27"/>
      <c r="I101" s="27"/>
      <c r="J101" s="78"/>
      <c r="K101" s="29"/>
    </row>
    <row r="102" spans="2:11">
      <c r="B102" s="7"/>
      <c r="C102" s="27"/>
      <c r="D102" s="113" t="s">
        <v>119</v>
      </c>
      <c r="E102" s="87">
        <v>1.2025797505280877</v>
      </c>
      <c r="F102" s="27"/>
      <c r="G102" s="27"/>
      <c r="H102" s="27"/>
      <c r="I102" s="27"/>
      <c r="J102" s="78"/>
      <c r="K102" s="29"/>
    </row>
    <row r="103" spans="2:11">
      <c r="B103" s="7"/>
      <c r="C103" s="27"/>
      <c r="D103" s="113" t="s">
        <v>120</v>
      </c>
      <c r="E103" s="87">
        <v>1.7101235096673051</v>
      </c>
      <c r="F103" s="27"/>
      <c r="G103" s="27"/>
      <c r="H103" s="27"/>
      <c r="I103" s="27"/>
      <c r="J103" s="78"/>
      <c r="K103" s="29"/>
    </row>
    <row r="104" spans="2:11">
      <c r="B104" s="7"/>
      <c r="C104" s="27"/>
      <c r="D104" s="113" t="s">
        <v>121</v>
      </c>
      <c r="E104" s="87">
        <v>1.6203362621562745</v>
      </c>
      <c r="F104" s="27"/>
      <c r="G104" s="27"/>
      <c r="H104" s="27"/>
      <c r="I104" s="27"/>
      <c r="J104" s="78"/>
      <c r="K104" s="29"/>
    </row>
    <row r="105" spans="2:11">
      <c r="B105" s="7"/>
      <c r="C105" s="27"/>
      <c r="D105" s="113" t="s">
        <v>122</v>
      </c>
      <c r="E105" s="87">
        <v>1.6086816160522543</v>
      </c>
      <c r="F105" s="27"/>
      <c r="G105" s="27"/>
      <c r="H105" s="27"/>
      <c r="I105" s="27"/>
      <c r="J105" s="78"/>
      <c r="K105" s="29"/>
    </row>
    <row r="106" spans="2:11">
      <c r="B106" s="7"/>
      <c r="C106" s="27"/>
      <c r="D106" s="113" t="s">
        <v>123</v>
      </c>
      <c r="E106" s="87">
        <v>1.6655614035327782</v>
      </c>
      <c r="F106" s="8"/>
      <c r="G106" s="8"/>
      <c r="H106" s="8"/>
      <c r="I106" s="8"/>
      <c r="J106" s="8"/>
      <c r="K106" s="29"/>
    </row>
    <row r="107" spans="2:11">
      <c r="B107" s="7"/>
      <c r="C107" s="27"/>
      <c r="D107" s="113" t="s">
        <v>124</v>
      </c>
      <c r="E107" s="87">
        <v>1.9049596874651797</v>
      </c>
      <c r="F107" s="8"/>
      <c r="G107" s="8"/>
      <c r="H107" s="8"/>
      <c r="I107" s="8"/>
      <c r="J107" s="8"/>
      <c r="K107" s="29"/>
    </row>
    <row r="108" spans="2:11">
      <c r="B108" s="7"/>
      <c r="C108" s="27"/>
      <c r="D108" s="113" t="s">
        <v>125</v>
      </c>
      <c r="E108" s="87">
        <v>1.9475930678333198</v>
      </c>
      <c r="F108" s="8"/>
      <c r="G108" s="8"/>
      <c r="H108" s="8"/>
      <c r="I108" s="8"/>
      <c r="J108" s="8"/>
      <c r="K108" s="29"/>
    </row>
    <row r="109" spans="2:11">
      <c r="B109" s="7"/>
      <c r="C109" s="27"/>
      <c r="D109" s="113" t="s">
        <v>126</v>
      </c>
      <c r="E109" s="87">
        <v>2.000000000000024</v>
      </c>
      <c r="F109" s="8"/>
      <c r="G109" s="8"/>
      <c r="H109" s="8"/>
      <c r="I109" s="8"/>
      <c r="J109" s="8"/>
      <c r="K109" s="29"/>
    </row>
    <row r="110" spans="2:11">
      <c r="B110" s="7"/>
      <c r="C110" s="27"/>
      <c r="D110" s="113" t="s">
        <v>127</v>
      </c>
      <c r="E110" s="87">
        <v>2.0000000000000018</v>
      </c>
      <c r="F110" s="8"/>
      <c r="G110" s="8"/>
      <c r="H110" s="8"/>
      <c r="I110" s="8"/>
      <c r="J110" s="8"/>
      <c r="K110" s="29"/>
    </row>
    <row r="111" spans="2:11">
      <c r="B111" s="7"/>
      <c r="C111" s="27"/>
      <c r="D111" s="113" t="s">
        <v>128</v>
      </c>
      <c r="E111" s="87">
        <v>2.000000000000024</v>
      </c>
      <c r="F111" s="8"/>
      <c r="G111" s="8"/>
      <c r="H111" s="8"/>
      <c r="I111" s="8"/>
      <c r="J111" s="8"/>
      <c r="K111" s="29"/>
    </row>
    <row r="112" spans="2:11">
      <c r="B112" s="7"/>
      <c r="C112" s="27"/>
      <c r="D112" s="113" t="s">
        <v>129</v>
      </c>
      <c r="E112" s="87">
        <v>2.0000000000000018</v>
      </c>
      <c r="F112" s="27"/>
      <c r="G112" s="27"/>
      <c r="H112" s="27"/>
      <c r="I112" s="27"/>
      <c r="J112" s="27"/>
      <c r="K112" s="29"/>
    </row>
    <row r="113" spans="2:16">
      <c r="B113" s="7"/>
      <c r="C113" s="27"/>
      <c r="D113" s="113" t="s">
        <v>130</v>
      </c>
      <c r="E113" s="87">
        <v>2.0000000000000018</v>
      </c>
      <c r="F113" s="27"/>
      <c r="G113" s="27"/>
      <c r="H113" s="27"/>
      <c r="I113" s="27"/>
      <c r="J113" s="27"/>
      <c r="K113" s="29"/>
    </row>
    <row r="114" spans="2:16" ht="15" thickBot="1">
      <c r="B114" s="20"/>
      <c r="C114" s="23"/>
      <c r="D114" s="112" t="s">
        <v>131</v>
      </c>
      <c r="E114" s="111">
        <v>2.0000000000000018</v>
      </c>
      <c r="F114" s="23"/>
      <c r="G114" s="23"/>
      <c r="H114" s="23"/>
      <c r="I114" s="23"/>
      <c r="J114" s="23"/>
      <c r="K114" s="41"/>
    </row>
    <row r="115" spans="2:16" ht="15" thickBot="1">
      <c r="B115" s="92"/>
      <c r="C115" s="8"/>
      <c r="D115" s="8"/>
      <c r="E115" s="8"/>
      <c r="F115" s="8"/>
      <c r="G115" s="8"/>
      <c r="H115" s="8"/>
      <c r="I115" s="8"/>
      <c r="J115" s="8"/>
      <c r="K115" s="12"/>
    </row>
    <row r="116" spans="2:16" ht="49.95" customHeight="1" thickBot="1">
      <c r="B116" s="163" t="s">
        <v>21</v>
      </c>
      <c r="C116" s="164"/>
      <c r="D116" s="165" t="s">
        <v>152</v>
      </c>
      <c r="E116" s="165"/>
      <c r="F116" s="165"/>
      <c r="G116" s="105" t="s">
        <v>167</v>
      </c>
      <c r="H116" s="104"/>
      <c r="I116" s="104"/>
      <c r="J116" s="103"/>
      <c r="K116" s="12"/>
    </row>
    <row r="117" spans="2:16" ht="15" thickBot="1">
      <c r="B117" s="96"/>
      <c r="C117" s="16"/>
      <c r="D117" s="16"/>
      <c r="E117" s="16"/>
      <c r="F117" s="16"/>
      <c r="G117" s="16"/>
      <c r="H117" s="16"/>
      <c r="I117" s="16"/>
      <c r="J117" s="16"/>
      <c r="K117" s="93"/>
    </row>
    <row r="119" spans="2:16">
      <c r="B119" s="147" t="s">
        <v>63</v>
      </c>
      <c r="C119" s="148"/>
      <c r="D119" s="148"/>
      <c r="E119" s="148"/>
      <c r="F119" s="148"/>
      <c r="G119" s="148"/>
      <c r="H119" s="148"/>
      <c r="I119" s="148"/>
      <c r="J119" s="148"/>
      <c r="K119" s="148"/>
      <c r="L119" s="148"/>
      <c r="M119" s="148"/>
      <c r="N119" s="148"/>
      <c r="O119" s="148"/>
      <c r="P119" s="149"/>
    </row>
    <row r="120" spans="2:16">
      <c r="B120" s="150" t="s">
        <v>132</v>
      </c>
      <c r="C120" s="162"/>
      <c r="D120" s="162"/>
      <c r="E120" s="162"/>
      <c r="F120" s="162"/>
      <c r="G120" s="162"/>
      <c r="H120" s="162"/>
      <c r="I120" s="162"/>
      <c r="J120" s="162"/>
      <c r="K120" s="162"/>
      <c r="L120" s="162"/>
      <c r="M120" s="162"/>
      <c r="N120" s="162"/>
      <c r="O120" s="162"/>
      <c r="P120" s="152"/>
    </row>
    <row r="121" spans="2:16">
      <c r="B121" s="153" t="s">
        <v>133</v>
      </c>
      <c r="C121" s="166"/>
      <c r="D121" s="166"/>
      <c r="E121" s="166"/>
      <c r="F121" s="166"/>
      <c r="G121" s="166"/>
      <c r="H121" s="166"/>
      <c r="I121" s="166"/>
      <c r="J121" s="166"/>
      <c r="K121" s="166"/>
      <c r="L121" s="166"/>
      <c r="M121" s="166"/>
      <c r="N121" s="166"/>
      <c r="O121" s="166"/>
      <c r="P121" s="167"/>
    </row>
    <row r="122" spans="2:16">
      <c r="B122" s="154" t="s">
        <v>64</v>
      </c>
      <c r="C122" s="168"/>
      <c r="D122" s="168"/>
      <c r="E122" s="168"/>
      <c r="F122" s="168"/>
      <c r="G122" s="168"/>
      <c r="H122" s="168"/>
      <c r="I122" s="168"/>
      <c r="J122" s="168"/>
      <c r="K122" s="168"/>
      <c r="L122" s="168"/>
      <c r="M122" s="168"/>
      <c r="N122" s="168"/>
      <c r="O122" s="168"/>
      <c r="P122" s="156"/>
    </row>
    <row r="123" spans="2:16" ht="14.55" customHeight="1">
      <c r="B123" s="138" t="s">
        <v>134</v>
      </c>
      <c r="C123" s="157"/>
      <c r="D123" s="157"/>
      <c r="E123" s="157"/>
      <c r="F123" s="157"/>
      <c r="G123" s="157"/>
      <c r="H123" s="157"/>
      <c r="I123" s="157"/>
      <c r="J123" s="157"/>
      <c r="K123" s="157"/>
      <c r="L123" s="157"/>
      <c r="M123" s="157"/>
      <c r="N123" s="157"/>
      <c r="O123" s="157"/>
      <c r="P123" s="140"/>
    </row>
    <row r="124" spans="2:16" ht="14.55" customHeight="1">
      <c r="B124" s="138" t="s">
        <v>65</v>
      </c>
      <c r="C124" s="157"/>
      <c r="D124" s="157"/>
      <c r="E124" s="157"/>
      <c r="F124" s="157"/>
      <c r="G124" s="157"/>
      <c r="H124" s="157"/>
      <c r="I124" s="157"/>
      <c r="J124" s="157"/>
      <c r="K124" s="157"/>
      <c r="L124" s="157"/>
      <c r="M124" s="157"/>
      <c r="N124" s="157"/>
      <c r="O124" s="157"/>
      <c r="P124" s="140"/>
    </row>
    <row r="125" spans="2:16" ht="14.55" customHeight="1">
      <c r="B125" s="141" t="s">
        <v>135</v>
      </c>
      <c r="C125" s="158"/>
      <c r="D125" s="158"/>
      <c r="E125" s="158"/>
      <c r="F125" s="158"/>
      <c r="G125" s="158"/>
      <c r="H125" s="158"/>
      <c r="I125" s="158"/>
      <c r="J125" s="158"/>
      <c r="K125" s="158"/>
      <c r="L125" s="158"/>
      <c r="M125" s="158"/>
      <c r="N125" s="158"/>
      <c r="O125" s="158"/>
      <c r="P125" s="143"/>
    </row>
    <row r="126" spans="2:16" ht="15" customHeight="1" thickBot="1">
      <c r="B126" s="144" t="s">
        <v>136</v>
      </c>
      <c r="C126" s="145"/>
      <c r="D126" s="145"/>
      <c r="E126" s="145"/>
      <c r="F126" s="145"/>
      <c r="G126" s="145"/>
      <c r="H126" s="145"/>
      <c r="I126" s="145"/>
      <c r="J126" s="145"/>
      <c r="K126" s="145"/>
      <c r="L126" s="145"/>
      <c r="M126" s="145"/>
      <c r="N126" s="145"/>
      <c r="O126" s="145"/>
      <c r="P126" s="146"/>
    </row>
  </sheetData>
  <mergeCells count="14">
    <mergeCell ref="B124:P124"/>
    <mergeCell ref="B125:P125"/>
    <mergeCell ref="B126:P126"/>
    <mergeCell ref="D34:J34"/>
    <mergeCell ref="I35:I36"/>
    <mergeCell ref="J35:J36"/>
    <mergeCell ref="E36:H36"/>
    <mergeCell ref="B119:P119"/>
    <mergeCell ref="B120:P120"/>
    <mergeCell ref="B116:C116"/>
    <mergeCell ref="D116:F116"/>
    <mergeCell ref="B121:P121"/>
    <mergeCell ref="B122:P122"/>
    <mergeCell ref="B123:P123"/>
  </mergeCells>
  <hyperlinks>
    <hyperlink ref="D28" r:id="rId1" display="https://www.ons.gov.uk/economy/inflationandpriceindices/datasets/consumerpriceinflation" xr:uid="{00000000-0004-0000-0200-000000000000}"/>
    <hyperlink ref="D116" r:id="rId2" display="https://obr.uk/efo/economic-and-fiscal-outlook-march-2022/" xr:uid="{00000000-0004-0000-0200-000001000000}"/>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W47"/>
  <sheetViews>
    <sheetView showGridLines="0" zoomScale="76" zoomScaleNormal="76" workbookViewId="0">
      <selection activeCell="K31" sqref="K31"/>
    </sheetView>
  </sheetViews>
  <sheetFormatPr defaultColWidth="10.109375" defaultRowHeight="14.4"/>
  <cols>
    <col min="1" max="1" width="22.6640625" style="52" customWidth="1"/>
    <col min="2" max="2" width="10.109375" style="60"/>
    <col min="3" max="3" width="10.109375" style="77"/>
    <col min="4" max="17" width="10.109375" style="52"/>
    <col min="18" max="21" width="10.109375" style="54"/>
    <col min="22" max="22" width="8.44140625" style="54" customWidth="1"/>
    <col min="23" max="16384" width="10.109375" style="52"/>
  </cols>
  <sheetData>
    <row r="1" spans="1:23" s="44" customFormat="1">
      <c r="A1" s="42"/>
      <c r="B1" s="43"/>
      <c r="C1" s="43"/>
      <c r="D1" s="43"/>
      <c r="E1" s="43"/>
      <c r="F1" s="43"/>
      <c r="G1" s="43"/>
      <c r="H1" s="43"/>
      <c r="I1" s="43"/>
      <c r="J1" s="43"/>
      <c r="K1" s="43"/>
      <c r="L1" s="43"/>
      <c r="M1" s="43"/>
      <c r="N1" s="43"/>
      <c r="O1" s="43"/>
      <c r="P1" s="43"/>
      <c r="Q1" s="43"/>
      <c r="R1" s="43"/>
      <c r="S1" s="43"/>
      <c r="T1" s="43"/>
      <c r="U1" s="43"/>
      <c r="V1" s="43"/>
    </row>
    <row r="2" spans="1:23" s="44" customFormat="1" ht="18">
      <c r="A2" s="45"/>
      <c r="B2" s="46"/>
      <c r="C2" s="46"/>
      <c r="D2" s="47" t="s">
        <v>66</v>
      </c>
      <c r="E2" s="48"/>
      <c r="F2" s="48"/>
      <c r="G2" s="48"/>
      <c r="H2" s="48"/>
      <c r="I2" s="48"/>
      <c r="J2" s="48"/>
      <c r="K2" s="48"/>
      <c r="L2" s="48"/>
      <c r="M2" s="48"/>
      <c r="N2" s="48"/>
      <c r="O2" s="48"/>
      <c r="P2" s="48"/>
      <c r="Q2" s="48"/>
      <c r="R2" s="48"/>
      <c r="S2" s="48"/>
      <c r="T2" s="48"/>
      <c r="U2" s="48"/>
      <c r="V2" s="48"/>
    </row>
    <row r="3" spans="1:23" s="44" customFormat="1" ht="18">
      <c r="A3" s="45"/>
      <c r="B3" s="46"/>
      <c r="C3" s="46"/>
      <c r="D3" s="47"/>
      <c r="E3" s="48"/>
      <c r="F3" s="48"/>
      <c r="G3" s="48"/>
      <c r="H3" s="48"/>
      <c r="I3" s="48"/>
      <c r="J3" s="48"/>
      <c r="K3" s="48"/>
      <c r="L3" s="48"/>
      <c r="M3" s="48"/>
      <c r="N3" s="48"/>
      <c r="O3" s="48"/>
      <c r="P3" s="48"/>
      <c r="Q3" s="48"/>
      <c r="R3" s="48"/>
      <c r="S3" s="48"/>
      <c r="T3" s="48"/>
      <c r="U3" s="48"/>
      <c r="V3" s="48"/>
    </row>
    <row r="4" spans="1:23" s="44" customFormat="1" ht="15" thickBot="1">
      <c r="A4" s="49"/>
      <c r="B4" s="50"/>
      <c r="C4" s="50"/>
      <c r="D4" s="50"/>
      <c r="E4" s="50"/>
      <c r="F4" s="50"/>
      <c r="G4" s="50"/>
      <c r="H4" s="50"/>
      <c r="I4" s="50"/>
      <c r="J4" s="50"/>
      <c r="K4" s="50"/>
      <c r="L4" s="50"/>
      <c r="M4" s="50"/>
      <c r="N4" s="50"/>
      <c r="O4" s="50"/>
      <c r="P4" s="50"/>
      <c r="Q4" s="51"/>
      <c r="R4" s="51"/>
      <c r="S4" s="51"/>
      <c r="T4" s="51"/>
      <c r="U4" s="51"/>
      <c r="V4" s="51"/>
      <c r="W4" s="51"/>
    </row>
    <row r="5" spans="1:23">
      <c r="A5" s="2"/>
      <c r="B5" s="5"/>
      <c r="C5" s="5"/>
      <c r="D5" s="5"/>
      <c r="E5" s="25"/>
      <c r="F5" s="25"/>
      <c r="G5" s="25"/>
      <c r="H5" s="25"/>
      <c r="I5" s="25"/>
      <c r="J5" s="28"/>
      <c r="K5" s="28"/>
      <c r="L5" s="48"/>
      <c r="M5" s="48"/>
      <c r="N5" s="48"/>
      <c r="O5" s="48"/>
      <c r="P5" s="5"/>
      <c r="W5" s="54"/>
    </row>
    <row r="6" spans="1:23" ht="13.2">
      <c r="A6" s="7" t="s">
        <v>184</v>
      </c>
      <c r="B6" s="27" t="s">
        <v>188</v>
      </c>
      <c r="C6" s="27" t="s">
        <v>189</v>
      </c>
      <c r="D6" s="27" t="s">
        <v>189</v>
      </c>
      <c r="E6" s="28" t="s">
        <v>189</v>
      </c>
      <c r="F6" s="28" t="s">
        <v>189</v>
      </c>
      <c r="G6" s="28" t="s">
        <v>189</v>
      </c>
      <c r="H6" s="28" t="s">
        <v>189</v>
      </c>
      <c r="I6" s="28" t="s">
        <v>138</v>
      </c>
      <c r="J6" s="28" t="s">
        <v>138</v>
      </c>
      <c r="K6" s="28" t="s">
        <v>138</v>
      </c>
      <c r="L6" s="28" t="s">
        <v>138</v>
      </c>
      <c r="M6" s="28" t="s">
        <v>138</v>
      </c>
      <c r="N6" s="28" t="s">
        <v>138</v>
      </c>
      <c r="O6" s="28" t="s">
        <v>138</v>
      </c>
      <c r="P6" s="28" t="s">
        <v>182</v>
      </c>
      <c r="Q6" s="28" t="s">
        <v>168</v>
      </c>
      <c r="R6" s="28" t="s">
        <v>168</v>
      </c>
      <c r="S6" s="28" t="s">
        <v>168</v>
      </c>
      <c r="T6" s="28" t="s">
        <v>168</v>
      </c>
      <c r="U6" s="28" t="s">
        <v>168</v>
      </c>
      <c r="V6" s="28" t="s">
        <v>168</v>
      </c>
      <c r="W6" s="28" t="s">
        <v>168</v>
      </c>
    </row>
    <row r="7" spans="1:23" ht="13.2">
      <c r="A7" s="7" t="s">
        <v>190</v>
      </c>
      <c r="B7" s="27" t="s">
        <v>209</v>
      </c>
      <c r="C7" s="27" t="s">
        <v>210</v>
      </c>
      <c r="D7" s="27" t="s">
        <v>211</v>
      </c>
      <c r="E7" s="28" t="s">
        <v>212</v>
      </c>
      <c r="F7" s="28" t="s">
        <v>213</v>
      </c>
      <c r="G7" s="28" t="s">
        <v>214</v>
      </c>
      <c r="H7" s="28" t="s">
        <v>215</v>
      </c>
      <c r="I7" s="86">
        <v>42979</v>
      </c>
      <c r="J7" s="86">
        <v>43191</v>
      </c>
      <c r="K7" s="86">
        <v>43556</v>
      </c>
      <c r="L7" s="86">
        <v>43922</v>
      </c>
      <c r="M7" s="86">
        <v>44287</v>
      </c>
      <c r="N7" s="86">
        <v>44652</v>
      </c>
      <c r="O7" s="86">
        <v>45017</v>
      </c>
      <c r="P7" s="86">
        <v>45383</v>
      </c>
      <c r="Q7" s="86">
        <v>45748</v>
      </c>
      <c r="R7" s="86">
        <v>46113</v>
      </c>
      <c r="S7" s="86">
        <v>46478</v>
      </c>
      <c r="T7" s="86">
        <v>46844</v>
      </c>
      <c r="U7" s="86">
        <v>47209</v>
      </c>
      <c r="V7" s="86">
        <v>47574</v>
      </c>
      <c r="W7" s="86">
        <v>47939</v>
      </c>
    </row>
    <row r="8" spans="1:23" ht="13.2">
      <c r="A8" s="7" t="s">
        <v>216</v>
      </c>
      <c r="B8" s="27" t="s">
        <v>235</v>
      </c>
      <c r="C8" s="27" t="s">
        <v>236</v>
      </c>
      <c r="D8" s="27" t="s">
        <v>237</v>
      </c>
      <c r="E8" s="28" t="s">
        <v>238</v>
      </c>
      <c r="F8" s="28" t="s">
        <v>239</v>
      </c>
      <c r="G8" s="28" t="s">
        <v>240</v>
      </c>
      <c r="H8" s="28" t="s">
        <v>241</v>
      </c>
      <c r="I8" s="86">
        <v>43160</v>
      </c>
      <c r="J8" s="86">
        <v>43555</v>
      </c>
      <c r="K8" s="86">
        <v>43921</v>
      </c>
      <c r="L8" s="86">
        <v>44286</v>
      </c>
      <c r="M8" s="86">
        <v>44650</v>
      </c>
      <c r="N8" s="86">
        <v>45015</v>
      </c>
      <c r="O8" s="86">
        <v>45381</v>
      </c>
      <c r="P8" s="86">
        <v>45746</v>
      </c>
      <c r="Q8" s="86">
        <v>46111</v>
      </c>
      <c r="R8" s="86">
        <v>46476</v>
      </c>
      <c r="S8" s="86">
        <v>46842</v>
      </c>
      <c r="T8" s="86">
        <v>47207</v>
      </c>
      <c r="U8" s="86">
        <v>47572</v>
      </c>
      <c r="V8" s="86">
        <v>47937</v>
      </c>
      <c r="W8" s="86">
        <v>48303</v>
      </c>
    </row>
    <row r="9" spans="1:23" ht="13.2">
      <c r="A9" s="7" t="s">
        <v>242</v>
      </c>
      <c r="B9" s="27">
        <v>12</v>
      </c>
      <c r="C9" s="27">
        <v>12</v>
      </c>
      <c r="D9" s="27">
        <v>12</v>
      </c>
      <c r="E9" s="28">
        <v>12</v>
      </c>
      <c r="F9" s="28">
        <v>12</v>
      </c>
      <c r="G9" s="28">
        <v>12</v>
      </c>
      <c r="H9" s="28">
        <v>6</v>
      </c>
      <c r="I9" s="28">
        <v>6</v>
      </c>
      <c r="J9" s="28">
        <v>12</v>
      </c>
      <c r="K9" s="28">
        <v>12</v>
      </c>
      <c r="L9" s="28">
        <v>12</v>
      </c>
      <c r="M9" s="28">
        <v>12</v>
      </c>
      <c r="N9" s="28">
        <v>12</v>
      </c>
      <c r="O9" s="28">
        <v>12</v>
      </c>
      <c r="P9" s="28">
        <v>12</v>
      </c>
      <c r="Q9" s="28">
        <v>12</v>
      </c>
      <c r="R9" s="28">
        <v>12</v>
      </c>
      <c r="S9" s="28">
        <v>12</v>
      </c>
      <c r="T9" s="28">
        <v>12</v>
      </c>
      <c r="U9" s="28">
        <v>12</v>
      </c>
      <c r="V9" s="28">
        <v>12</v>
      </c>
      <c r="W9" s="28">
        <v>12</v>
      </c>
    </row>
    <row r="10" spans="1:23" ht="13.2">
      <c r="A10" s="7"/>
      <c r="B10" s="55"/>
      <c r="C10" s="27"/>
      <c r="D10" s="27"/>
      <c r="E10" s="27"/>
      <c r="F10" s="27"/>
      <c r="G10" s="27"/>
      <c r="H10" s="27"/>
      <c r="I10" s="28"/>
      <c r="J10" s="28"/>
      <c r="K10" s="28"/>
      <c r="L10" s="28"/>
      <c r="M10" s="28"/>
      <c r="N10" s="28"/>
      <c r="O10" s="28"/>
      <c r="P10" s="28"/>
      <c r="Q10" s="28"/>
      <c r="R10" s="28"/>
      <c r="S10" s="28"/>
      <c r="T10" s="28"/>
      <c r="U10" s="28"/>
      <c r="V10" s="28"/>
      <c r="W10" s="28"/>
    </row>
    <row r="11" spans="1:23" ht="27.75" customHeight="1">
      <c r="A11" s="7"/>
      <c r="B11" s="56" t="s">
        <v>177</v>
      </c>
      <c r="C11" s="56" t="s">
        <v>178</v>
      </c>
      <c r="D11" s="56" t="s">
        <v>179</v>
      </c>
      <c r="E11" s="56" t="s">
        <v>180</v>
      </c>
      <c r="F11" s="56" t="s">
        <v>181</v>
      </c>
      <c r="G11" s="56" t="s">
        <v>165</v>
      </c>
      <c r="H11" s="56" t="s">
        <v>164</v>
      </c>
      <c r="I11" s="56" t="s">
        <v>163</v>
      </c>
      <c r="J11" s="56" t="s">
        <v>162</v>
      </c>
      <c r="K11" s="56" t="s">
        <v>161</v>
      </c>
      <c r="L11" s="56" t="s">
        <v>160</v>
      </c>
      <c r="M11" s="56" t="s">
        <v>159</v>
      </c>
      <c r="N11" s="56" t="s">
        <v>158</v>
      </c>
      <c r="O11" s="56" t="s">
        <v>157</v>
      </c>
      <c r="P11" s="56" t="s">
        <v>169</v>
      </c>
      <c r="Q11" s="56" t="s">
        <v>170</v>
      </c>
      <c r="R11" s="56" t="s">
        <v>171</v>
      </c>
      <c r="S11" s="56" t="s">
        <v>172</v>
      </c>
      <c r="T11" s="56" t="s">
        <v>173</v>
      </c>
      <c r="U11" s="56" t="s">
        <v>174</v>
      </c>
      <c r="V11" s="56" t="s">
        <v>175</v>
      </c>
      <c r="W11" s="56" t="s">
        <v>176</v>
      </c>
    </row>
    <row r="12" spans="1:23" s="60" customFormat="1" ht="45" customHeight="1">
      <c r="A12" s="57"/>
      <c r="B12" s="58">
        <f>+M27</f>
        <v>94.5</v>
      </c>
      <c r="C12" s="58">
        <f>+M28</f>
        <v>96.8</v>
      </c>
      <c r="D12" s="58">
        <f>+M29</f>
        <v>98.8</v>
      </c>
      <c r="E12" s="58">
        <f>+M30</f>
        <v>100.1</v>
      </c>
      <c r="F12" s="58">
        <f>+M31</f>
        <v>100.3</v>
      </c>
      <c r="G12" s="58">
        <f>+M32</f>
        <v>101.6</v>
      </c>
      <c r="H12" s="58">
        <f>+I33</f>
        <v>103.5</v>
      </c>
      <c r="I12" s="58">
        <f>+M33</f>
        <v>104.4</v>
      </c>
      <c r="J12" s="58">
        <f>+M34</f>
        <v>106.7</v>
      </c>
      <c r="K12" s="58">
        <f>+M35</f>
        <v>108.3</v>
      </c>
      <c r="L12" s="58">
        <f>+M36</f>
        <v>109.2</v>
      </c>
      <c r="M12" s="58">
        <f>+M37</f>
        <v>113.4</v>
      </c>
      <c r="N12" s="58">
        <f>M38</f>
        <v>123.30080995637907</v>
      </c>
      <c r="O12" s="58">
        <f>+M39</f>
        <v>125.09421346875833</v>
      </c>
      <c r="P12" s="58">
        <f>M40</f>
        <v>127.10658108357541</v>
      </c>
      <c r="Q12" s="58">
        <f>M41</f>
        <v>129.64871270524694</v>
      </c>
      <c r="R12" s="129">
        <f>+M42</f>
        <v>132.24168695935188</v>
      </c>
      <c r="S12" s="129">
        <f>R12*(1+S13)</f>
        <v>134.88652069853893</v>
      </c>
      <c r="T12" s="129">
        <f>S12*(1+T13)</f>
        <v>137.58425111250972</v>
      </c>
      <c r="U12" s="129">
        <f>T12*(1+U13)</f>
        <v>140.33593613475992</v>
      </c>
      <c r="V12" s="129">
        <f>U12*(1+V13)</f>
        <v>143.14265485745511</v>
      </c>
      <c r="W12" s="129">
        <f>V12*(1+W13)</f>
        <v>146.00550795460421</v>
      </c>
    </row>
    <row r="13" spans="1:23" s="27" customFormat="1" ht="12.75" customHeight="1" thickBot="1">
      <c r="A13" s="7"/>
      <c r="B13" s="62"/>
      <c r="C13" s="62">
        <f t="shared" ref="C13:O13" si="0">+(C12-B12)/B12</f>
        <v>2.4338624338624309E-2</v>
      </c>
      <c r="D13" s="62">
        <f t="shared" si="0"/>
        <v>2.0661157024793389E-2</v>
      </c>
      <c r="E13" s="62">
        <f t="shared" si="0"/>
        <v>1.3157894736842077E-2</v>
      </c>
      <c r="F13" s="62">
        <f t="shared" si="0"/>
        <v>1.9980019980020266E-3</v>
      </c>
      <c r="G13" s="62">
        <f t="shared" si="0"/>
        <v>1.2961116650049823E-2</v>
      </c>
      <c r="H13" s="62">
        <f t="shared" si="0"/>
        <v>1.870078740157486E-2</v>
      </c>
      <c r="I13" s="62">
        <f t="shared" si="0"/>
        <v>8.6956521739130991E-3</v>
      </c>
      <c r="J13" s="62">
        <f t="shared" si="0"/>
        <v>2.2030651340996139E-2</v>
      </c>
      <c r="K13" s="62">
        <f t="shared" si="0"/>
        <v>1.4995313964386076E-2</v>
      </c>
      <c r="L13" s="62">
        <f t="shared" si="0"/>
        <v>8.3102493074792769E-3</v>
      </c>
      <c r="M13" s="62">
        <f t="shared" si="0"/>
        <v>3.8461538461538484E-2</v>
      </c>
      <c r="N13" s="62">
        <f t="shared" si="0"/>
        <v>8.7308729774065813E-2</v>
      </c>
      <c r="O13" s="121">
        <f t="shared" si="0"/>
        <v>1.4544945106311312E-2</v>
      </c>
      <c r="P13" s="121">
        <f t="shared" ref="P13" si="1">+(P12-O12)/O12</f>
        <v>1.6086816160522557E-2</v>
      </c>
      <c r="Q13" s="121">
        <f t="shared" ref="Q13" si="2">+(Q12-P12)/P12</f>
        <v>2.000000000000017E-2</v>
      </c>
      <c r="R13" s="121">
        <f t="shared" ref="R13" si="3">+(R12-Q12)/Q12</f>
        <v>2.0000000000000049E-2</v>
      </c>
      <c r="S13" s="121">
        <v>0.02</v>
      </c>
      <c r="T13" s="121">
        <v>0.02</v>
      </c>
      <c r="U13" s="121">
        <v>0.02</v>
      </c>
      <c r="V13" s="121">
        <v>0.02</v>
      </c>
      <c r="W13" s="121">
        <v>0.02</v>
      </c>
    </row>
    <row r="14" spans="1:23" s="27" customFormat="1" ht="12.75" customHeight="1">
      <c r="A14" s="7"/>
      <c r="B14" s="28"/>
      <c r="C14" s="28"/>
      <c r="D14" s="28"/>
      <c r="E14" s="28"/>
      <c r="F14" s="28"/>
      <c r="G14" s="28"/>
      <c r="H14" s="28"/>
      <c r="I14" s="28"/>
      <c r="J14" s="28"/>
      <c r="K14" s="28"/>
      <c r="L14" s="48"/>
      <c r="M14" s="48"/>
      <c r="N14" s="48"/>
      <c r="O14" s="48"/>
      <c r="P14" s="48"/>
      <c r="Q14" s="48"/>
      <c r="R14" s="48"/>
      <c r="S14" s="48"/>
      <c r="T14" s="48"/>
      <c r="U14" s="48"/>
      <c r="V14" s="48"/>
      <c r="W14" s="48"/>
    </row>
    <row r="15" spans="1:23" s="27" customFormat="1" ht="12.75" customHeight="1">
      <c r="A15" s="7"/>
      <c r="B15" s="28"/>
      <c r="C15" s="28"/>
      <c r="D15" s="28"/>
      <c r="E15" s="28"/>
      <c r="F15" s="28"/>
      <c r="G15" s="28"/>
      <c r="H15" s="28"/>
      <c r="I15" s="28"/>
      <c r="J15" s="28"/>
      <c r="K15" s="28"/>
      <c r="L15" s="48"/>
      <c r="M15" s="48"/>
      <c r="N15" s="48"/>
      <c r="O15" s="48"/>
      <c r="P15" s="48"/>
      <c r="Q15" s="48"/>
      <c r="R15" s="48"/>
      <c r="S15" s="48"/>
      <c r="T15" s="48"/>
      <c r="U15" s="48"/>
      <c r="V15" s="48"/>
      <c r="W15" s="48"/>
    </row>
    <row r="16" spans="1:23" s="27" customFormat="1" ht="12.75" customHeight="1">
      <c r="A16" s="7"/>
      <c r="B16" s="64"/>
      <c r="C16" s="64">
        <f t="shared" ref="C16:O16" si="4">+$M$12/C12</f>
        <v>1.1714876033057853</v>
      </c>
      <c r="D16" s="64">
        <f t="shared" si="4"/>
        <v>1.1477732793522268</v>
      </c>
      <c r="E16" s="64">
        <f t="shared" si="4"/>
        <v>1.1328671328671329</v>
      </c>
      <c r="F16" s="64">
        <f t="shared" si="4"/>
        <v>1.1306081754735793</v>
      </c>
      <c r="G16" s="64">
        <f t="shared" si="4"/>
        <v>1.1161417322834646</v>
      </c>
      <c r="H16" s="64">
        <f t="shared" si="4"/>
        <v>1.0956521739130436</v>
      </c>
      <c r="I16" s="64">
        <f t="shared" si="4"/>
        <v>1.0862068965517242</v>
      </c>
      <c r="J16" s="64">
        <f t="shared" si="4"/>
        <v>1.062792877225867</v>
      </c>
      <c r="K16" s="64">
        <f t="shared" si="4"/>
        <v>1.0470914127423823</v>
      </c>
      <c r="L16" s="64">
        <f t="shared" si="4"/>
        <v>1.0384615384615385</v>
      </c>
      <c r="M16" s="64">
        <f t="shared" si="4"/>
        <v>1</v>
      </c>
      <c r="N16" s="64">
        <f t="shared" si="4"/>
        <v>0.91970198768457612</v>
      </c>
      <c r="O16" s="120">
        <f t="shared" si="4"/>
        <v>0.90651675129898079</v>
      </c>
      <c r="P16" s="120">
        <f t="shared" ref="P16:V16" si="5">+$M$12/P12</f>
        <v>0.8921646623901951</v>
      </c>
      <c r="Q16" s="120">
        <f t="shared" si="5"/>
        <v>0.87467123763744603</v>
      </c>
      <c r="R16" s="120">
        <f t="shared" si="5"/>
        <v>0.85752082121318229</v>
      </c>
      <c r="S16" s="120">
        <f t="shared" si="5"/>
        <v>0.84070668746390409</v>
      </c>
      <c r="T16" s="120">
        <f t="shared" si="5"/>
        <v>0.82422224261167065</v>
      </c>
      <c r="U16" s="120">
        <f t="shared" si="5"/>
        <v>0.80806102216830455</v>
      </c>
      <c r="V16" s="120">
        <f t="shared" si="5"/>
        <v>0.79221668840029857</v>
      </c>
      <c r="W16" s="120">
        <f t="shared" ref="W16" si="6">+$M$12/W12</f>
        <v>0.77668302784343002</v>
      </c>
    </row>
    <row r="17" spans="1:23" s="27" customFormat="1" ht="12.75" customHeight="1">
      <c r="A17" s="7"/>
      <c r="B17" s="28"/>
      <c r="C17" s="28"/>
      <c r="D17" s="28"/>
      <c r="E17" s="28"/>
      <c r="F17" s="28"/>
      <c r="G17" s="28"/>
      <c r="H17" s="28"/>
      <c r="I17" s="28"/>
      <c r="J17" s="28"/>
      <c r="K17" s="28"/>
      <c r="L17" s="48"/>
      <c r="M17" s="48"/>
      <c r="N17" s="48"/>
      <c r="O17" s="48"/>
      <c r="P17" s="48"/>
      <c r="Q17" s="48"/>
      <c r="R17" s="48"/>
      <c r="S17" s="48"/>
      <c r="T17" s="48"/>
      <c r="U17" s="48"/>
      <c r="V17" s="48"/>
      <c r="W17" s="48"/>
    </row>
    <row r="18" spans="1:23" s="27" customFormat="1" ht="13.2">
      <c r="A18" s="7"/>
      <c r="B18" s="64"/>
      <c r="C18" s="64">
        <f t="shared" ref="C18:O18" si="7">+$M$16/C16</f>
        <v>0.85361552028218679</v>
      </c>
      <c r="D18" s="64">
        <f t="shared" si="7"/>
        <v>0.87125220458553787</v>
      </c>
      <c r="E18" s="64">
        <f t="shared" si="7"/>
        <v>0.88271604938271597</v>
      </c>
      <c r="F18" s="64">
        <f t="shared" si="7"/>
        <v>0.88447971781305113</v>
      </c>
      <c r="G18" s="64">
        <f t="shared" si="7"/>
        <v>0.89594356261022923</v>
      </c>
      <c r="H18" s="64">
        <f t="shared" si="7"/>
        <v>0.91269841269841256</v>
      </c>
      <c r="I18" s="64">
        <f t="shared" si="7"/>
        <v>0.92063492063492058</v>
      </c>
      <c r="J18" s="64">
        <f t="shared" si="7"/>
        <v>0.94091710758377411</v>
      </c>
      <c r="K18" s="127">
        <f t="shared" si="7"/>
        <v>0.955026455026455</v>
      </c>
      <c r="L18" s="127">
        <f t="shared" si="7"/>
        <v>0.96296296296296291</v>
      </c>
      <c r="M18" s="64">
        <f t="shared" si="7"/>
        <v>1</v>
      </c>
      <c r="N18" s="126">
        <f t="shared" si="7"/>
        <v>1.0873087297740658</v>
      </c>
      <c r="O18" s="120">
        <f t="shared" si="7"/>
        <v>1.1031235755622426</v>
      </c>
      <c r="P18" s="120">
        <f t="shared" ref="P18:V18" si="8">+$M$16/P16</f>
        <v>1.1208693217246508</v>
      </c>
      <c r="Q18" s="120">
        <f t="shared" si="8"/>
        <v>1.143286708159144</v>
      </c>
      <c r="R18" s="120">
        <f t="shared" si="8"/>
        <v>1.1661524423223268</v>
      </c>
      <c r="S18" s="120">
        <f t="shared" si="8"/>
        <v>1.1894754911687737</v>
      </c>
      <c r="T18" s="120">
        <f t="shared" si="8"/>
        <v>1.2132650009921491</v>
      </c>
      <c r="U18" s="120">
        <f t="shared" si="8"/>
        <v>1.2375303010119922</v>
      </c>
      <c r="V18" s="120">
        <f t="shared" si="8"/>
        <v>1.2622809070322321</v>
      </c>
      <c r="W18" s="120">
        <f t="shared" ref="W18" si="9">+$M$16/W16</f>
        <v>1.2875265251728765</v>
      </c>
    </row>
    <row r="19" spans="1:23" s="27" customFormat="1" ht="13.2">
      <c r="A19" s="7"/>
      <c r="P19" s="28"/>
      <c r="Q19" s="28"/>
      <c r="R19" s="28"/>
      <c r="S19" s="28"/>
      <c r="T19" s="28"/>
      <c r="U19" s="28"/>
      <c r="V19" s="28"/>
      <c r="W19" s="28"/>
    </row>
    <row r="20" spans="1:23" ht="24" customHeight="1">
      <c r="A20" s="7"/>
      <c r="B20" s="27"/>
      <c r="C20" s="27"/>
      <c r="D20" s="27"/>
      <c r="E20" s="27"/>
      <c r="F20" s="27"/>
      <c r="G20" s="27"/>
      <c r="H20" s="27"/>
      <c r="I20" s="27"/>
      <c r="J20" s="27"/>
      <c r="K20" s="27"/>
      <c r="L20" s="27"/>
      <c r="M20" s="27"/>
      <c r="N20" s="27"/>
      <c r="O20" s="27"/>
      <c r="P20" s="27"/>
      <c r="Q20" s="27"/>
      <c r="R20" s="27"/>
      <c r="S20" s="27"/>
      <c r="T20" s="27"/>
      <c r="U20" s="27"/>
      <c r="V20" s="27"/>
      <c r="W20" s="27"/>
    </row>
    <row r="21" spans="1:23" ht="13.8" thickBot="1">
      <c r="A21" s="7"/>
      <c r="B21" s="27"/>
      <c r="C21" s="27"/>
      <c r="D21" s="27"/>
      <c r="E21" s="27"/>
      <c r="F21" s="27"/>
      <c r="G21" s="27"/>
      <c r="H21" s="27"/>
      <c r="I21" s="27"/>
      <c r="J21" s="27"/>
      <c r="K21" s="27"/>
      <c r="L21" s="27"/>
      <c r="M21" s="27"/>
      <c r="N21" s="27"/>
      <c r="O21" s="27"/>
      <c r="P21" s="27"/>
      <c r="Q21" s="27"/>
      <c r="R21" s="27"/>
      <c r="S21" s="27"/>
      <c r="T21" s="27"/>
      <c r="U21" s="27"/>
      <c r="V21" s="27"/>
      <c r="W21" s="23"/>
    </row>
    <row r="22" spans="1:23">
      <c r="A22" s="2"/>
      <c r="B22" s="3"/>
      <c r="C22" s="4"/>
      <c r="D22" s="5"/>
      <c r="E22" s="5"/>
      <c r="F22" s="5"/>
      <c r="G22" s="5"/>
      <c r="H22" s="5"/>
      <c r="I22" s="5"/>
      <c r="J22" s="5"/>
      <c r="K22" s="5"/>
      <c r="L22" s="5"/>
      <c r="M22" s="5"/>
      <c r="N22" s="5"/>
      <c r="O22" s="5"/>
      <c r="P22" s="6"/>
      <c r="Q22" s="5"/>
      <c r="R22" s="25"/>
      <c r="S22" s="25"/>
      <c r="T22" s="25"/>
      <c r="U22" s="25"/>
      <c r="V22" s="25"/>
    </row>
    <row r="23" spans="1:23">
      <c r="A23" s="116" t="s">
        <v>94</v>
      </c>
      <c r="B23" s="53"/>
      <c r="C23" s="27"/>
      <c r="D23" s="27"/>
      <c r="E23" s="27"/>
      <c r="F23" s="27"/>
      <c r="G23" s="27"/>
      <c r="H23" s="27"/>
      <c r="I23" s="27"/>
      <c r="J23" s="27"/>
      <c r="K23" s="27"/>
      <c r="L23" s="27"/>
      <c r="M23" s="27"/>
      <c r="N23" s="27"/>
      <c r="O23" s="27"/>
      <c r="P23" s="65"/>
      <c r="Q23" s="27"/>
      <c r="R23" s="28"/>
      <c r="S23" s="28"/>
      <c r="T23" s="28"/>
      <c r="U23" s="28"/>
      <c r="V23" s="28"/>
    </row>
    <row r="24" spans="1:23">
      <c r="A24" s="57"/>
      <c r="B24" s="27"/>
      <c r="C24" s="67" t="s">
        <v>4</v>
      </c>
      <c r="D24" s="68">
        <v>1</v>
      </c>
      <c r="E24" s="68">
        <v>2</v>
      </c>
      <c r="F24" s="68">
        <v>3</v>
      </c>
      <c r="G24" s="68">
        <v>4</v>
      </c>
      <c r="H24" s="68">
        <v>5</v>
      </c>
      <c r="I24" s="68">
        <v>6</v>
      </c>
      <c r="J24" s="68">
        <v>7</v>
      </c>
      <c r="K24" s="68">
        <v>8</v>
      </c>
      <c r="L24" s="68">
        <v>9</v>
      </c>
      <c r="M24" s="68">
        <v>10</v>
      </c>
      <c r="N24" s="68">
        <v>11</v>
      </c>
      <c r="O24" s="68">
        <v>12</v>
      </c>
      <c r="P24" s="65"/>
      <c r="Q24" s="27"/>
      <c r="R24" s="28"/>
      <c r="S24" s="28"/>
      <c r="T24" s="28"/>
      <c r="U24" s="28"/>
      <c r="V24" s="28"/>
    </row>
    <row r="25" spans="1:23" ht="18.75" customHeight="1" thickBot="1">
      <c r="A25" s="57"/>
      <c r="B25" s="27"/>
      <c r="C25" s="69" t="s">
        <v>5</v>
      </c>
      <c r="D25" s="70" t="s">
        <v>6</v>
      </c>
      <c r="E25" s="70" t="s">
        <v>7</v>
      </c>
      <c r="F25" s="70" t="s">
        <v>8</v>
      </c>
      <c r="G25" s="70" t="s">
        <v>9</v>
      </c>
      <c r="H25" s="70" t="s">
        <v>10</v>
      </c>
      <c r="I25" s="70" t="s">
        <v>11</v>
      </c>
      <c r="J25" s="70" t="s">
        <v>12</v>
      </c>
      <c r="K25" s="70" t="s">
        <v>13</v>
      </c>
      <c r="L25" s="70" t="s">
        <v>14</v>
      </c>
      <c r="M25" s="70" t="s">
        <v>15</v>
      </c>
      <c r="N25" s="70" t="s">
        <v>16</v>
      </c>
      <c r="O25" s="70" t="s">
        <v>17</v>
      </c>
      <c r="P25" s="65"/>
      <c r="Q25" s="27"/>
      <c r="R25" s="28"/>
      <c r="S25" s="28"/>
      <c r="T25" s="28"/>
      <c r="U25" s="28"/>
      <c r="V25" s="28"/>
    </row>
    <row r="26" spans="1:23" ht="13.8" thickBot="1">
      <c r="A26" s="57"/>
      <c r="B26" s="27"/>
      <c r="C26" s="27"/>
      <c r="D26" s="27"/>
      <c r="E26" s="27"/>
      <c r="F26" s="27"/>
      <c r="G26" s="27"/>
      <c r="H26" s="27"/>
      <c r="I26" s="27"/>
      <c r="J26" s="27"/>
      <c r="K26" s="27"/>
      <c r="L26" s="27"/>
      <c r="M26" s="27"/>
      <c r="N26" s="27"/>
      <c r="O26" s="27"/>
      <c r="P26" s="65"/>
      <c r="Q26" s="27"/>
      <c r="R26" s="28" t="s">
        <v>146</v>
      </c>
      <c r="S26" s="28" t="s">
        <v>147</v>
      </c>
      <c r="T26" s="28" t="s">
        <v>148</v>
      </c>
      <c r="U26" s="28" t="s">
        <v>149</v>
      </c>
      <c r="V26" s="28"/>
    </row>
    <row r="27" spans="1:23" ht="15" thickBot="1">
      <c r="A27" s="57"/>
      <c r="B27" s="27">
        <v>2011</v>
      </c>
      <c r="C27" s="123">
        <v>93.6</v>
      </c>
      <c r="D27" s="123">
        <v>91.8</v>
      </c>
      <c r="E27" s="123">
        <v>92.3</v>
      </c>
      <c r="F27" s="123">
        <v>92.6</v>
      </c>
      <c r="G27" s="123">
        <v>93.3</v>
      </c>
      <c r="H27" s="123">
        <v>93.5</v>
      </c>
      <c r="I27" s="123">
        <v>93.5</v>
      </c>
      <c r="J27" s="123">
        <v>93.5</v>
      </c>
      <c r="K27" s="123">
        <v>93.9</v>
      </c>
      <c r="L27" s="123">
        <v>94.5</v>
      </c>
      <c r="M27" s="123">
        <v>94.5</v>
      </c>
      <c r="N27" s="123">
        <v>94.7</v>
      </c>
      <c r="O27" s="123">
        <v>95</v>
      </c>
      <c r="P27" s="65"/>
      <c r="Q27" s="27">
        <v>2011</v>
      </c>
      <c r="R27" s="83">
        <v>4.1184094679206806</v>
      </c>
      <c r="S27" s="83">
        <v>4.3771847684565213</v>
      </c>
      <c r="T27" s="83">
        <v>4.7058779767440218</v>
      </c>
      <c r="U27" s="83">
        <v>4.6458189102800196</v>
      </c>
      <c r="V27" s="28"/>
    </row>
    <row r="28" spans="1:23" ht="15" thickBot="1">
      <c r="A28" s="57"/>
      <c r="B28" s="27">
        <v>2012</v>
      </c>
      <c r="C28" s="123">
        <v>96</v>
      </c>
      <c r="D28" s="123">
        <v>94.7</v>
      </c>
      <c r="E28" s="123">
        <v>95.2</v>
      </c>
      <c r="F28" s="123">
        <v>95.4</v>
      </c>
      <c r="G28" s="123">
        <v>95.9</v>
      </c>
      <c r="H28" s="123">
        <v>95.9</v>
      </c>
      <c r="I28" s="123">
        <v>95.6</v>
      </c>
      <c r="J28" s="123">
        <v>95.7</v>
      </c>
      <c r="K28" s="123">
        <v>96.1</v>
      </c>
      <c r="L28" s="123">
        <v>96.4</v>
      </c>
      <c r="M28" s="123">
        <v>96.8</v>
      </c>
      <c r="N28" s="123">
        <v>97</v>
      </c>
      <c r="O28" s="123">
        <v>97.3</v>
      </c>
      <c r="P28" s="65"/>
      <c r="Q28" s="27">
        <v>2012</v>
      </c>
      <c r="R28" s="83">
        <v>3.490237352108605</v>
      </c>
      <c r="S28" s="83">
        <v>2.7553595299197431</v>
      </c>
      <c r="T28" s="83">
        <v>2.4125619482387783</v>
      </c>
      <c r="U28" s="83">
        <v>2.6698619146150904</v>
      </c>
      <c r="V28" s="28"/>
    </row>
    <row r="29" spans="1:23" ht="15" thickBot="1">
      <c r="A29" s="57"/>
      <c r="B29" s="27">
        <v>2013</v>
      </c>
      <c r="C29" s="123">
        <v>98.2</v>
      </c>
      <c r="D29" s="123">
        <v>97</v>
      </c>
      <c r="E29" s="123">
        <v>97.5</v>
      </c>
      <c r="F29" s="123">
        <v>97.8</v>
      </c>
      <c r="G29" s="123">
        <v>98</v>
      </c>
      <c r="H29" s="123">
        <v>98.2</v>
      </c>
      <c r="I29" s="123">
        <v>98</v>
      </c>
      <c r="J29" s="123">
        <v>98</v>
      </c>
      <c r="K29" s="123">
        <v>98.4</v>
      </c>
      <c r="L29" s="123">
        <v>98.7</v>
      </c>
      <c r="M29" s="123">
        <v>98.8</v>
      </c>
      <c r="N29" s="123">
        <v>98.8</v>
      </c>
      <c r="O29" s="123">
        <v>99.2</v>
      </c>
      <c r="P29" s="65"/>
      <c r="Q29" s="27">
        <v>2013</v>
      </c>
      <c r="R29" s="83">
        <v>2.7763653005186795</v>
      </c>
      <c r="S29" s="83">
        <v>2.6793882243270062</v>
      </c>
      <c r="T29" s="83">
        <v>2.7088623402572232</v>
      </c>
      <c r="U29" s="83">
        <v>2.1027628967744016</v>
      </c>
      <c r="V29" s="28"/>
    </row>
    <row r="30" spans="1:23" ht="15" thickBot="1">
      <c r="A30" s="57"/>
      <c r="B30" s="27">
        <v>2014</v>
      </c>
      <c r="C30" s="123">
        <v>99.6</v>
      </c>
      <c r="D30" s="123">
        <v>98.7</v>
      </c>
      <c r="E30" s="123">
        <v>99.1</v>
      </c>
      <c r="F30" s="123">
        <v>99.3</v>
      </c>
      <c r="G30" s="123">
        <v>99.6</v>
      </c>
      <c r="H30" s="123">
        <v>99.6</v>
      </c>
      <c r="I30" s="123">
        <v>99.8</v>
      </c>
      <c r="J30" s="123">
        <v>99.6</v>
      </c>
      <c r="K30" s="123">
        <v>99.9</v>
      </c>
      <c r="L30" s="123">
        <v>100</v>
      </c>
      <c r="M30" s="123">
        <v>100.1</v>
      </c>
      <c r="N30" s="123">
        <v>99.9</v>
      </c>
      <c r="O30" s="123">
        <v>99.9</v>
      </c>
      <c r="P30" s="65"/>
      <c r="Q30" s="27">
        <v>2014</v>
      </c>
      <c r="R30" s="83">
        <v>1.7391512041327273</v>
      </c>
      <c r="S30" s="83">
        <v>1.7205634260859082</v>
      </c>
      <c r="T30" s="83">
        <v>1.456000810578062</v>
      </c>
      <c r="U30" s="83">
        <v>0.93523199527349998</v>
      </c>
      <c r="V30" s="28"/>
    </row>
    <row r="31" spans="1:23" ht="15" thickBot="1">
      <c r="A31" s="57"/>
      <c r="B31" s="27">
        <v>2015</v>
      </c>
      <c r="C31" s="123">
        <v>100</v>
      </c>
      <c r="D31" s="123">
        <v>99.2</v>
      </c>
      <c r="E31" s="123">
        <v>99.5</v>
      </c>
      <c r="F31" s="123">
        <v>99.6</v>
      </c>
      <c r="G31" s="123">
        <v>99.9</v>
      </c>
      <c r="H31" s="123">
        <v>100.1</v>
      </c>
      <c r="I31" s="123">
        <v>100.1</v>
      </c>
      <c r="J31" s="123">
        <v>100</v>
      </c>
      <c r="K31" s="123">
        <v>100.3</v>
      </c>
      <c r="L31" s="123">
        <v>100.2</v>
      </c>
      <c r="M31" s="123">
        <v>100.3</v>
      </c>
      <c r="N31" s="123">
        <v>100.3</v>
      </c>
      <c r="O31" s="123">
        <v>100.4</v>
      </c>
      <c r="P31" s="65"/>
      <c r="Q31" s="27">
        <f t="shared" ref="Q31:Q42" si="10">+B31</f>
        <v>2015</v>
      </c>
      <c r="R31" s="83">
        <v>0.10061340640104</v>
      </c>
      <c r="S31" s="83">
        <v>-1.6651513789101013E-2</v>
      </c>
      <c r="T31" s="83">
        <v>9.6539234876180657E-3</v>
      </c>
      <c r="U31" s="83">
        <v>6.7181056272436201E-2</v>
      </c>
      <c r="V31" s="28"/>
    </row>
    <row r="32" spans="1:23" ht="15" thickBot="1">
      <c r="A32" s="57"/>
      <c r="B32" s="27">
        <v>2016</v>
      </c>
      <c r="C32" s="123">
        <v>101</v>
      </c>
      <c r="D32" s="123">
        <v>99.9</v>
      </c>
      <c r="E32" s="123">
        <v>100.1</v>
      </c>
      <c r="F32" s="123">
        <v>100.4</v>
      </c>
      <c r="G32" s="123">
        <v>100.6</v>
      </c>
      <c r="H32" s="123">
        <v>100.8</v>
      </c>
      <c r="I32" s="123">
        <v>101</v>
      </c>
      <c r="J32" s="123">
        <v>100.9</v>
      </c>
      <c r="K32" s="123">
        <v>101.2</v>
      </c>
      <c r="L32" s="123">
        <v>101.5</v>
      </c>
      <c r="M32" s="123">
        <v>101.6</v>
      </c>
      <c r="N32" s="123">
        <v>101.8</v>
      </c>
      <c r="O32" s="123">
        <v>102.2</v>
      </c>
      <c r="P32" s="65"/>
      <c r="Q32" s="27">
        <f t="shared" si="10"/>
        <v>2016</v>
      </c>
      <c r="R32" s="83">
        <v>0.34676735763272681</v>
      </c>
      <c r="S32" s="83">
        <v>0.35140545527823086</v>
      </c>
      <c r="T32" s="83">
        <v>0.72630440209706659</v>
      </c>
      <c r="U32" s="83">
        <v>1.2111060149826436</v>
      </c>
      <c r="V32" s="28"/>
    </row>
    <row r="33" spans="1:23" ht="15" thickBot="1">
      <c r="A33" s="57"/>
      <c r="B33" s="27">
        <v>2017</v>
      </c>
      <c r="C33" s="123">
        <v>103.6</v>
      </c>
      <c r="D33" s="123">
        <v>101.8</v>
      </c>
      <c r="E33" s="123">
        <v>102.4</v>
      </c>
      <c r="F33" s="123">
        <v>102.7</v>
      </c>
      <c r="G33" s="123">
        <v>103.2</v>
      </c>
      <c r="H33" s="123">
        <v>103.5</v>
      </c>
      <c r="I33" s="123">
        <v>103.5</v>
      </c>
      <c r="J33" s="123">
        <v>103.5</v>
      </c>
      <c r="K33" s="123">
        <v>104</v>
      </c>
      <c r="L33" s="123">
        <v>104.3</v>
      </c>
      <c r="M33" s="123">
        <v>104.4</v>
      </c>
      <c r="N33" s="123">
        <v>104.7</v>
      </c>
      <c r="O33" s="123">
        <v>105</v>
      </c>
      <c r="P33" s="65"/>
      <c r="Q33" s="27">
        <f t="shared" si="10"/>
        <v>2017</v>
      </c>
      <c r="R33" s="83">
        <v>2.1435296788712144</v>
      </c>
      <c r="S33" s="83">
        <v>2.7429815651988987</v>
      </c>
      <c r="T33" s="83">
        <v>2.816854864560292</v>
      </c>
      <c r="U33" s="83">
        <v>3.0217452696978064</v>
      </c>
      <c r="V33" s="28"/>
    </row>
    <row r="34" spans="1:23" ht="15" thickBot="1">
      <c r="A34" s="57"/>
      <c r="B34" s="27">
        <v>2018</v>
      </c>
      <c r="C34" s="123">
        <v>106</v>
      </c>
      <c r="D34" s="123">
        <v>104.5</v>
      </c>
      <c r="E34" s="123">
        <v>104.9</v>
      </c>
      <c r="F34" s="123">
        <v>105.1</v>
      </c>
      <c r="G34" s="123">
        <v>105.5</v>
      </c>
      <c r="H34" s="123">
        <v>105.9</v>
      </c>
      <c r="I34" s="123">
        <v>105.9</v>
      </c>
      <c r="J34" s="123">
        <v>105.9</v>
      </c>
      <c r="K34" s="123">
        <v>106.5</v>
      </c>
      <c r="L34" s="123">
        <v>106.6</v>
      </c>
      <c r="M34" s="123">
        <v>106.7</v>
      </c>
      <c r="N34" s="123">
        <v>106.9</v>
      </c>
      <c r="O34" s="123">
        <v>107.1</v>
      </c>
      <c r="P34" s="65"/>
      <c r="Q34" s="27">
        <f t="shared" si="10"/>
        <v>2018</v>
      </c>
      <c r="R34" s="83">
        <v>2.7176506736923622</v>
      </c>
      <c r="S34" s="83">
        <v>2.4164733703342822</v>
      </c>
      <c r="T34" s="83">
        <v>2.5153391979584327</v>
      </c>
      <c r="U34" s="83">
        <v>2.2682068543451672</v>
      </c>
      <c r="V34" s="28"/>
    </row>
    <row r="35" spans="1:23" ht="15" thickBot="1">
      <c r="A35" s="57"/>
      <c r="B35" s="27">
        <v>2019</v>
      </c>
      <c r="C35" s="123">
        <v>107.8</v>
      </c>
      <c r="D35" s="123">
        <v>106.4</v>
      </c>
      <c r="E35" s="123">
        <v>106.8</v>
      </c>
      <c r="F35" s="123">
        <v>107</v>
      </c>
      <c r="G35" s="123">
        <v>107.6</v>
      </c>
      <c r="H35" s="123">
        <v>107.9</v>
      </c>
      <c r="I35" s="123">
        <v>107.9</v>
      </c>
      <c r="J35" s="123">
        <v>108</v>
      </c>
      <c r="K35" s="123">
        <v>108.3</v>
      </c>
      <c r="L35" s="123">
        <v>108.4</v>
      </c>
      <c r="M35" s="123">
        <v>108.3</v>
      </c>
      <c r="N35" s="123">
        <v>108.5</v>
      </c>
      <c r="O35" s="123">
        <v>108.5</v>
      </c>
      <c r="P35" s="65"/>
      <c r="Q35" s="27">
        <f t="shared" si="10"/>
        <v>2019</v>
      </c>
      <c r="R35" s="83">
        <v>1.8750000000000044</v>
      </c>
      <c r="S35" s="83">
        <v>2.0478074076877739</v>
      </c>
      <c r="T35" s="83">
        <v>1.8328489420204042</v>
      </c>
      <c r="U35" s="83">
        <v>1.4134595005672601</v>
      </c>
      <c r="V35" s="28"/>
    </row>
    <row r="36" spans="1:23" ht="15" thickBot="1">
      <c r="A36" s="57"/>
      <c r="B36" s="27">
        <v>2020</v>
      </c>
      <c r="C36" s="123">
        <v>108.9</v>
      </c>
      <c r="D36" s="123">
        <v>108.3</v>
      </c>
      <c r="E36" s="123">
        <v>108.6</v>
      </c>
      <c r="F36" s="123">
        <v>108.6</v>
      </c>
      <c r="G36" s="123">
        <v>108.6</v>
      </c>
      <c r="H36" s="123">
        <v>108.6</v>
      </c>
      <c r="I36" s="123">
        <v>108.8</v>
      </c>
      <c r="J36" s="123">
        <v>109.2</v>
      </c>
      <c r="K36" s="123">
        <v>108.8</v>
      </c>
      <c r="L36" s="123">
        <v>109.2</v>
      </c>
      <c r="M36" s="123">
        <v>109.2</v>
      </c>
      <c r="N36" s="123">
        <v>109.1</v>
      </c>
      <c r="O36" s="123">
        <v>109.4</v>
      </c>
      <c r="P36" s="65"/>
      <c r="Q36" s="27">
        <f t="shared" si="10"/>
        <v>2020</v>
      </c>
      <c r="R36" s="83">
        <v>1.6671248110154524</v>
      </c>
      <c r="S36" s="83">
        <v>0.61666573934977542</v>
      </c>
      <c r="T36" s="83">
        <v>0.59666936573858909</v>
      </c>
      <c r="U36" s="83">
        <v>0.53353166614931169</v>
      </c>
      <c r="V36" s="28"/>
    </row>
    <row r="37" spans="1:23" ht="15" thickBot="1">
      <c r="A37" s="57"/>
      <c r="B37" s="27">
        <v>2021</v>
      </c>
      <c r="C37" s="123">
        <v>111.6</v>
      </c>
      <c r="D37" s="123">
        <v>109.3</v>
      </c>
      <c r="E37" s="123">
        <v>109.4</v>
      </c>
      <c r="F37" s="123">
        <v>109.7</v>
      </c>
      <c r="G37" s="123">
        <v>110.4</v>
      </c>
      <c r="H37" s="123">
        <v>111</v>
      </c>
      <c r="I37" s="123">
        <v>111.4</v>
      </c>
      <c r="J37" s="123">
        <v>111.4</v>
      </c>
      <c r="K37" s="123">
        <v>112.1</v>
      </c>
      <c r="L37" s="123">
        <v>112.4</v>
      </c>
      <c r="M37" s="123">
        <v>113.4</v>
      </c>
      <c r="N37" s="123">
        <v>114.1</v>
      </c>
      <c r="O37" s="123">
        <v>114.7</v>
      </c>
      <c r="P37" s="65"/>
      <c r="Q37" s="27">
        <f t="shared" si="10"/>
        <v>2021</v>
      </c>
      <c r="R37" s="83">
        <v>0.60958186493951239</v>
      </c>
      <c r="S37" s="83">
        <v>2.0518633893379157</v>
      </c>
      <c r="T37" s="83">
        <v>2.7716142143165756</v>
      </c>
      <c r="U37" s="83">
        <v>4.9074484508506266</v>
      </c>
      <c r="V37" s="28"/>
    </row>
    <row r="38" spans="1:23" ht="15" thickBot="1">
      <c r="A38" s="57"/>
      <c r="B38" s="27">
        <v>2022</v>
      </c>
      <c r="C38" s="124" t="s">
        <v>137</v>
      </c>
      <c r="D38" s="124">
        <v>114.6</v>
      </c>
      <c r="E38" s="124">
        <v>115.4</v>
      </c>
      <c r="F38" s="124">
        <v>116.5</v>
      </c>
      <c r="G38" s="124">
        <v>119</v>
      </c>
      <c r="H38" s="124">
        <v>119.7</v>
      </c>
      <c r="I38" s="128">
        <v>120.5</v>
      </c>
      <c r="J38" s="128">
        <v>121.2</v>
      </c>
      <c r="K38" s="99">
        <f>+K37*(1+$T38/100)</f>
        <v>120.48086618650383</v>
      </c>
      <c r="L38" s="99">
        <f>+L37*(1+$T38/100)</f>
        <v>120.8032949095721</v>
      </c>
      <c r="M38" s="99">
        <f>+M37*(1+$U38/100)</f>
        <v>123.30080995637907</v>
      </c>
      <c r="N38" s="99">
        <f>+N37*(1+$U38/100)</f>
        <v>124.0619260672209</v>
      </c>
      <c r="O38" s="99">
        <f>+O37*(1+$U38/100)</f>
        <v>124.71431130508535</v>
      </c>
      <c r="P38" s="65"/>
      <c r="Q38" s="27">
        <f t="shared" si="10"/>
        <v>2022</v>
      </c>
      <c r="R38" s="83">
        <v>5.7862572011588176</v>
      </c>
      <c r="S38" s="83">
        <v>7.7157177836787882</v>
      </c>
      <c r="T38" s="83">
        <v>7.4762410227509735</v>
      </c>
      <c r="U38" s="83">
        <v>8.7308729774065785</v>
      </c>
      <c r="V38" s="28"/>
    </row>
    <row r="39" spans="1:23" thickBot="1">
      <c r="A39" s="57"/>
      <c r="B39" s="27">
        <v>2023</v>
      </c>
      <c r="C39" s="40"/>
      <c r="D39" s="99">
        <f t="shared" ref="D39:F42" si="11">+D38*(1+$R39/100)</f>
        <v>123.86661034911532</v>
      </c>
      <c r="E39" s="99">
        <f t="shared" si="11"/>
        <v>124.7312987285158</v>
      </c>
      <c r="F39" s="99">
        <f t="shared" si="11"/>
        <v>125.92024525019141</v>
      </c>
      <c r="G39" s="99">
        <f t="shared" ref="G39:I42" si="12">+G38*(1+$S39/100)</f>
        <v>123.19206464922442</v>
      </c>
      <c r="H39" s="99">
        <f t="shared" si="12"/>
        <v>123.91672385304339</v>
      </c>
      <c r="I39" s="99">
        <f t="shared" si="12"/>
        <v>124.74490580026506</v>
      </c>
      <c r="J39" s="99">
        <f t="shared" ref="J39:L42" si="13">+J38*(1+$T39/100)</f>
        <v>125.26050914900816</v>
      </c>
      <c r="K39" s="99">
        <f t="shared" si="13"/>
        <v>124.51728251844051</v>
      </c>
      <c r="L39" s="99">
        <f t="shared" si="13"/>
        <v>124.8505134261616</v>
      </c>
      <c r="M39" s="99">
        <f t="shared" ref="M39:O42" si="14">+M38*(1+$U39/100)</f>
        <v>125.09421346875833</v>
      </c>
      <c r="N39" s="99">
        <f t="shared" si="14"/>
        <v>125.86639997165187</v>
      </c>
      <c r="O39" s="99">
        <f t="shared" si="14"/>
        <v>126.52827411698924</v>
      </c>
      <c r="P39" s="65"/>
      <c r="Q39" s="27">
        <f t="shared" si="10"/>
        <v>2023</v>
      </c>
      <c r="R39" s="83">
        <v>8.0860474250570071</v>
      </c>
      <c r="S39" s="83">
        <v>3.5227434027095939</v>
      </c>
      <c r="T39" s="83">
        <v>3.3502550734390679</v>
      </c>
      <c r="U39" s="83">
        <v>1.4544945106311324</v>
      </c>
      <c r="V39" s="28"/>
    </row>
    <row r="40" spans="1:23" thickBot="1">
      <c r="A40" s="57"/>
      <c r="B40" s="27">
        <v>2024</v>
      </c>
      <c r="C40" s="40"/>
      <c r="D40" s="99">
        <f t="shared" si="11"/>
        <v>125.35620512283931</v>
      </c>
      <c r="E40" s="99">
        <f t="shared" si="11"/>
        <v>126.23129206959563</v>
      </c>
      <c r="F40" s="99">
        <f t="shared" si="11"/>
        <v>127.43453662138552</v>
      </c>
      <c r="G40" s="99">
        <f t="shared" si="12"/>
        <v>125.29880110883535</v>
      </c>
      <c r="H40" s="99">
        <f t="shared" si="12"/>
        <v>126.0358528800638</v>
      </c>
      <c r="I40" s="99">
        <f t="shared" si="12"/>
        <v>126.87819776146773</v>
      </c>
      <c r="J40" s="99">
        <f t="shared" si="13"/>
        <v>127.29015060091112</v>
      </c>
      <c r="K40" s="99">
        <f t="shared" si="13"/>
        <v>126.53488119973838</v>
      </c>
      <c r="L40" s="99">
        <f t="shared" si="13"/>
        <v>126.87351156869398</v>
      </c>
      <c r="M40" s="99">
        <f t="shared" si="14"/>
        <v>127.10658108357541</v>
      </c>
      <c r="N40" s="99">
        <f t="shared" si="14"/>
        <v>127.89118960878264</v>
      </c>
      <c r="O40" s="99">
        <f t="shared" si="14"/>
        <v>128.56371120181745</v>
      </c>
      <c r="P40" s="65"/>
      <c r="Q40" s="27">
        <f t="shared" si="10"/>
        <v>2024</v>
      </c>
      <c r="R40" s="83">
        <v>1.2025797505280877</v>
      </c>
      <c r="S40" s="83">
        <v>1.7101235096673051</v>
      </c>
      <c r="T40" s="83">
        <v>1.6203362621562745</v>
      </c>
      <c r="U40" s="83">
        <v>1.6086816160522543</v>
      </c>
      <c r="V40" s="28"/>
    </row>
    <row r="41" spans="1:23" thickBot="1">
      <c r="A41" s="57"/>
      <c r="B41" s="27">
        <v>2025</v>
      </c>
      <c r="C41" s="27"/>
      <c r="D41" s="99">
        <f t="shared" si="11"/>
        <v>127.4440896922987</v>
      </c>
      <c r="E41" s="99">
        <f t="shared" si="11"/>
        <v>128.33375174948753</v>
      </c>
      <c r="F41" s="99">
        <f t="shared" si="11"/>
        <v>129.55703707812216</v>
      </c>
      <c r="G41" s="99">
        <f t="shared" si="12"/>
        <v>127.68569275883584</v>
      </c>
      <c r="H41" s="99">
        <f t="shared" si="12"/>
        <v>128.43678506918192</v>
      </c>
      <c r="I41" s="99">
        <f t="shared" si="12"/>
        <v>129.29517628100604</v>
      </c>
      <c r="J41" s="99">
        <f t="shared" si="13"/>
        <v>129.76924475004907</v>
      </c>
      <c r="K41" s="99">
        <f t="shared" si="13"/>
        <v>128.9992657743756</v>
      </c>
      <c r="L41" s="99">
        <f t="shared" si="13"/>
        <v>129.34449128492258</v>
      </c>
      <c r="M41" s="99">
        <f t="shared" si="14"/>
        <v>129.64871270524694</v>
      </c>
      <c r="N41" s="99">
        <f t="shared" si="14"/>
        <v>130.44901340095834</v>
      </c>
      <c r="O41" s="99">
        <f t="shared" si="14"/>
        <v>131.13498542585384</v>
      </c>
      <c r="P41" s="65"/>
      <c r="Q41" s="27">
        <f t="shared" si="10"/>
        <v>2025</v>
      </c>
      <c r="R41" s="83">
        <v>1.6655614035327782</v>
      </c>
      <c r="S41" s="83">
        <v>1.9049596874651797</v>
      </c>
      <c r="T41" s="83">
        <v>1.9475930678333198</v>
      </c>
      <c r="U41" s="83">
        <v>2.000000000000024</v>
      </c>
      <c r="V41" s="28"/>
    </row>
    <row r="42" spans="1:23" thickBot="1">
      <c r="A42" s="115"/>
      <c r="B42" s="23">
        <v>2026</v>
      </c>
      <c r="C42" s="23"/>
      <c r="D42" s="100">
        <f t="shared" si="11"/>
        <v>129.99297148614468</v>
      </c>
      <c r="E42" s="100">
        <f t="shared" si="11"/>
        <v>130.90042678447728</v>
      </c>
      <c r="F42" s="100">
        <f t="shared" si="11"/>
        <v>132.14817781968461</v>
      </c>
      <c r="G42" s="100">
        <f t="shared" si="12"/>
        <v>130.23940661401258</v>
      </c>
      <c r="H42" s="100">
        <f t="shared" si="12"/>
        <v>131.0055207705656</v>
      </c>
      <c r="I42" s="100">
        <f t="shared" si="12"/>
        <v>131.88107980662619</v>
      </c>
      <c r="J42" s="100">
        <f t="shared" si="13"/>
        <v>132.36462964505006</v>
      </c>
      <c r="K42" s="100">
        <f t="shared" si="13"/>
        <v>131.57925108986311</v>
      </c>
      <c r="L42" s="100">
        <f t="shared" si="13"/>
        <v>131.93138111062103</v>
      </c>
      <c r="M42" s="100">
        <f t="shared" si="14"/>
        <v>132.24168695935188</v>
      </c>
      <c r="N42" s="100">
        <f t="shared" si="14"/>
        <v>133.0579936689775</v>
      </c>
      <c r="O42" s="100">
        <f t="shared" si="14"/>
        <v>133.75768513437092</v>
      </c>
      <c r="P42" s="24"/>
      <c r="Q42" s="23">
        <f t="shared" si="10"/>
        <v>2026</v>
      </c>
      <c r="R42" s="79">
        <v>2.0000000000000018</v>
      </c>
      <c r="S42" s="79">
        <v>2.000000000000024</v>
      </c>
      <c r="T42" s="79">
        <v>2.0000000000000018</v>
      </c>
      <c r="U42" s="79">
        <v>2.0000000000000018</v>
      </c>
      <c r="V42" s="76"/>
      <c r="W42" s="23"/>
    </row>
    <row r="47" spans="1:23">
      <c r="F47" s="52">
        <v>1</v>
      </c>
      <c r="G47" s="52">
        <v>2</v>
      </c>
      <c r="H47" s="52">
        <v>3</v>
      </c>
      <c r="I47" s="52">
        <v>4</v>
      </c>
    </row>
  </sheetData>
  <pageMargins left="0.27559055118110237" right="0.19685039370078741" top="0.86614173228346458" bottom="0.19685039370078741" header="1.4173228346456694" footer="0.1968503937007874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Input4 RP7 RPI</vt:lpstr>
      <vt:lpstr>Inflation RP7 RPI</vt:lpstr>
      <vt:lpstr>Input4 RP7 CPI</vt:lpstr>
      <vt:lpstr>Inflation RP7 CPI</vt:lpstr>
      <vt:lpstr>'Inflation RP7 CPI'!Print_Area</vt:lpstr>
      <vt:lpstr>'Inflation RP7 RPI'!Print_Area</vt:lpstr>
    </vt:vector>
  </TitlesOfParts>
  <Company>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Utility Regulator</dc:creator>
  <cp:lastModifiedBy>Lyons, Sean</cp:lastModifiedBy>
  <dcterms:created xsi:type="dcterms:W3CDTF">2016-01-12T15:55:41Z</dcterms:created>
  <dcterms:modified xsi:type="dcterms:W3CDTF">2023-05-09T14:04:45Z</dcterms:modified>
</cp:coreProperties>
</file>