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8_{28843C60-DAF7-4F85-92C4-CDEEF3142CFD}" xr6:coauthVersionLast="47" xr6:coauthVersionMax="47" xr10:uidLastSave="{00000000-0000-0000-0000-000000000000}"/>
  <bookViews>
    <workbookView xWindow="-110" yWindow="-110" windowWidth="19420" windowHeight="10560" tabRatio="661" xr2:uid="{00000000-000D-0000-FFFF-FFFF00000000}"/>
  </bookViews>
  <sheets>
    <sheet name="Title" sheetId="10" r:id="rId1"/>
    <sheet name="FD and Out-turn RoR" sheetId="1" r:id="rId2"/>
    <sheet name="Risk Free Rate" sheetId="6" r:id="rId3"/>
    <sheet name="Cost of New Debt" sheetId="2" r:id="rId4"/>
    <sheet name="Inflation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7" l="1"/>
  <c r="G16" i="7"/>
  <c r="F16" i="7"/>
  <c r="E16" i="7"/>
  <c r="D16" i="7"/>
  <c r="C16" i="7"/>
  <c r="C6" i="6"/>
  <c r="F3" i="2" l="1"/>
  <c r="G3" i="2"/>
  <c r="H3" i="2"/>
  <c r="I3" i="2"/>
  <c r="J3" i="2"/>
  <c r="E3" i="2"/>
  <c r="J29" i="2"/>
  <c r="A21" i="2"/>
  <c r="D25" i="1" l="1"/>
  <c r="D20" i="1"/>
  <c r="D16" i="1"/>
  <c r="D11" i="1"/>
  <c r="A18" i="2"/>
  <c r="A19" i="2"/>
  <c r="A20" i="2"/>
  <c r="B25" i="1"/>
  <c r="B26" i="1" s="1"/>
  <c r="B20" i="1"/>
  <c r="B16" i="1"/>
  <c r="B11" i="1"/>
  <c r="B13" i="1" s="1"/>
  <c r="B28" i="1" l="1"/>
  <c r="D6" i="6"/>
  <c r="E6" i="6" s="1"/>
  <c r="F6" i="6" s="1"/>
  <c r="M11" i="6"/>
  <c r="D8" i="6"/>
  <c r="E8" i="6" s="1"/>
  <c r="F8" i="6" s="1"/>
  <c r="G8" i="6" s="1"/>
  <c r="H8" i="6" s="1"/>
  <c r="O11" i="6"/>
  <c r="O12" i="6" s="1"/>
  <c r="Q11" i="6"/>
  <c r="Q12" i="6" s="1"/>
  <c r="Q13" i="6" s="1"/>
  <c r="Q14" i="6" s="1"/>
  <c r="S11" i="6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S60" i="6" s="1"/>
  <c r="S61" i="6" s="1"/>
  <c r="S62" i="6" s="1"/>
  <c r="S63" i="6" s="1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S93" i="6" s="1"/>
  <c r="S94" i="6" s="1"/>
  <c r="S95" i="6" s="1"/>
  <c r="S96" i="6" s="1"/>
  <c r="S97" i="6" s="1"/>
  <c r="S98" i="6" s="1"/>
  <c r="S99" i="6" s="1"/>
  <c r="S100" i="6" s="1"/>
  <c r="S101" i="6" s="1"/>
  <c r="S102" i="6" s="1"/>
  <c r="S103" i="6" s="1"/>
  <c r="S104" i="6" s="1"/>
  <c r="S105" i="6" s="1"/>
  <c r="S106" i="6" s="1"/>
  <c r="S107" i="6" s="1"/>
  <c r="S108" i="6" s="1"/>
  <c r="S109" i="6" s="1"/>
  <c r="S110" i="6" s="1"/>
  <c r="S111" i="6" s="1"/>
  <c r="S112" i="6" s="1"/>
  <c r="S113" i="6" s="1"/>
  <c r="S114" i="6" s="1"/>
  <c r="S115" i="6" s="1"/>
  <c r="S116" i="6" s="1"/>
  <c r="S117" i="6" s="1"/>
  <c r="S118" i="6" s="1"/>
  <c r="S119" i="6" s="1"/>
  <c r="S120" i="6" s="1"/>
  <c r="S121" i="6" s="1"/>
  <c r="S122" i="6" s="1"/>
  <c r="S123" i="6" s="1"/>
  <c r="S124" i="6" s="1"/>
  <c r="S125" i="6" s="1"/>
  <c r="S126" i="6" s="1"/>
  <c r="S127" i="6" s="1"/>
  <c r="S128" i="6" s="1"/>
  <c r="S129" i="6" s="1"/>
  <c r="S130" i="6" s="1"/>
  <c r="S131" i="6" s="1"/>
  <c r="S132" i="6" s="1"/>
  <c r="S133" i="6" s="1"/>
  <c r="S134" i="6" s="1"/>
  <c r="S135" i="6" s="1"/>
  <c r="S136" i="6" s="1"/>
  <c r="S137" i="6" s="1"/>
  <c r="S138" i="6" s="1"/>
  <c r="S139" i="6" s="1"/>
  <c r="S140" i="6" s="1"/>
  <c r="S141" i="6" s="1"/>
  <c r="S142" i="6" s="1"/>
  <c r="S143" i="6" s="1"/>
  <c r="S144" i="6" s="1"/>
  <c r="S145" i="6" s="1"/>
  <c r="S146" i="6" s="1"/>
  <c r="S147" i="6" s="1"/>
  <c r="S148" i="6" s="1"/>
  <c r="S149" i="6" s="1"/>
  <c r="S150" i="6" s="1"/>
  <c r="S151" i="6" s="1"/>
  <c r="S152" i="6" s="1"/>
  <c r="S153" i="6" s="1"/>
  <c r="S154" i="6" s="1"/>
  <c r="S155" i="6" s="1"/>
  <c r="S156" i="6" s="1"/>
  <c r="S157" i="6" s="1"/>
  <c r="S158" i="6" s="1"/>
  <c r="S159" i="6" s="1"/>
  <c r="S160" i="6" s="1"/>
  <c r="S161" i="6" s="1"/>
  <c r="S162" i="6" s="1"/>
  <c r="S163" i="6" s="1"/>
  <c r="S164" i="6" s="1"/>
  <c r="S165" i="6" s="1"/>
  <c r="S166" i="6" s="1"/>
  <c r="S167" i="6" s="1"/>
  <c r="S168" i="6" s="1"/>
  <c r="S169" i="6" s="1"/>
  <c r="S170" i="6" s="1"/>
  <c r="S171" i="6" s="1"/>
  <c r="S172" i="6" s="1"/>
  <c r="S173" i="6" s="1"/>
  <c r="S174" i="6" s="1"/>
  <c r="S175" i="6" s="1"/>
  <c r="S176" i="6" s="1"/>
  <c r="S177" i="6" s="1"/>
  <c r="S178" i="6" s="1"/>
  <c r="S179" i="6" s="1"/>
  <c r="S180" i="6" s="1"/>
  <c r="S181" i="6" s="1"/>
  <c r="S182" i="6" s="1"/>
  <c r="S183" i="6" s="1"/>
  <c r="S184" i="6" s="1"/>
  <c r="S185" i="6" s="1"/>
  <c r="S186" i="6" s="1"/>
  <c r="S187" i="6" s="1"/>
  <c r="S188" i="6" s="1"/>
  <c r="S189" i="6" s="1"/>
  <c r="S190" i="6" s="1"/>
  <c r="S191" i="6" s="1"/>
  <c r="S192" i="6" s="1"/>
  <c r="S193" i="6" s="1"/>
  <c r="S194" i="6" s="1"/>
  <c r="S195" i="6" s="1"/>
  <c r="S196" i="6" s="1"/>
  <c r="S197" i="6" s="1"/>
  <c r="S198" i="6" s="1"/>
  <c r="S199" i="6" s="1"/>
  <c r="S200" i="6" s="1"/>
  <c r="S201" i="6" s="1"/>
  <c r="S202" i="6" s="1"/>
  <c r="S203" i="6" s="1"/>
  <c r="S204" i="6" s="1"/>
  <c r="S205" i="6" s="1"/>
  <c r="S206" i="6" s="1"/>
  <c r="S207" i="6" s="1"/>
  <c r="S208" i="6" s="1"/>
  <c r="S209" i="6" s="1"/>
  <c r="S210" i="6" s="1"/>
  <c r="S211" i="6" s="1"/>
  <c r="S212" i="6" s="1"/>
  <c r="S213" i="6" s="1"/>
  <c r="S214" i="6" s="1"/>
  <c r="S215" i="6" s="1"/>
  <c r="S216" i="6" s="1"/>
  <c r="S217" i="6" s="1"/>
  <c r="S218" i="6" s="1"/>
  <c r="S219" i="6" s="1"/>
  <c r="S220" i="6" s="1"/>
  <c r="S221" i="6" s="1"/>
  <c r="S222" i="6" s="1"/>
  <c r="S223" i="6" s="1"/>
  <c r="S224" i="6" s="1"/>
  <c r="S225" i="6" s="1"/>
  <c r="S226" i="6" s="1"/>
  <c r="S227" i="6" s="1"/>
  <c r="S228" i="6" s="1"/>
  <c r="S229" i="6" s="1"/>
  <c r="S230" i="6" s="1"/>
  <c r="S231" i="6" s="1"/>
  <c r="S232" i="6" s="1"/>
  <c r="S233" i="6" s="1"/>
  <c r="S234" i="6" s="1"/>
  <c r="S235" i="6" s="1"/>
  <c r="S236" i="6" s="1"/>
  <c r="S237" i="6" s="1"/>
  <c r="S238" i="6" s="1"/>
  <c r="S239" i="6" s="1"/>
  <c r="S240" i="6" s="1"/>
  <c r="S241" i="6" s="1"/>
  <c r="S242" i="6" s="1"/>
  <c r="S243" i="6" s="1"/>
  <c r="S244" i="6" s="1"/>
  <c r="S245" i="6" s="1"/>
  <c r="S246" i="6" s="1"/>
  <c r="S247" i="6" s="1"/>
  <c r="S248" i="6" s="1"/>
  <c r="S249" i="6" s="1"/>
  <c r="S250" i="6" s="1"/>
  <c r="S251" i="6" s="1"/>
  <c r="S252" i="6" s="1"/>
  <c r="S253" i="6" s="1"/>
  <c r="S254" i="6" s="1"/>
  <c r="S255" i="6" s="1"/>
  <c r="S256" i="6" s="1"/>
  <c r="S257" i="6" s="1"/>
  <c r="S258" i="6" s="1"/>
  <c r="S259" i="6" s="1"/>
  <c r="S260" i="6" s="1"/>
  <c r="S261" i="6" s="1"/>
  <c r="S262" i="6" s="1"/>
  <c r="S263" i="6" s="1"/>
  <c r="S264" i="6" s="1"/>
  <c r="S265" i="6" s="1"/>
  <c r="S266" i="6" s="1"/>
  <c r="S267" i="6" s="1"/>
  <c r="S268" i="6" s="1"/>
  <c r="S269" i="6" s="1"/>
  <c r="S270" i="6" s="1"/>
  <c r="S271" i="6" s="1"/>
  <c r="S272" i="6" s="1"/>
  <c r="S273" i="6" s="1"/>
  <c r="S274" i="6" s="1"/>
  <c r="S275" i="6" s="1"/>
  <c r="S276" i="6" s="1"/>
  <c r="S277" i="6" s="1"/>
  <c r="S278" i="6" s="1"/>
  <c r="S279" i="6" s="1"/>
  <c r="S280" i="6" s="1"/>
  <c r="S281" i="6" s="1"/>
  <c r="S282" i="6" s="1"/>
  <c r="S283" i="6" s="1"/>
  <c r="S284" i="6" s="1"/>
  <c r="S285" i="6" s="1"/>
  <c r="S286" i="6" s="1"/>
  <c r="S287" i="6" s="1"/>
  <c r="S288" i="6" s="1"/>
  <c r="S289" i="6" s="1"/>
  <c r="S290" i="6" s="1"/>
  <c r="S291" i="6" s="1"/>
  <c r="S292" i="6" s="1"/>
  <c r="S293" i="6" s="1"/>
  <c r="S294" i="6" s="1"/>
  <c r="S295" i="6" s="1"/>
  <c r="S296" i="6" s="1"/>
  <c r="S297" i="6" s="1"/>
  <c r="S298" i="6" s="1"/>
  <c r="S299" i="6" s="1"/>
  <c r="S300" i="6" s="1"/>
  <c r="S301" i="6" s="1"/>
  <c r="S302" i="6" s="1"/>
  <c r="S303" i="6" s="1"/>
  <c r="S304" i="6" s="1"/>
  <c r="S305" i="6" s="1"/>
  <c r="S306" i="6" s="1"/>
  <c r="S307" i="6" s="1"/>
  <c r="S308" i="6" s="1"/>
  <c r="S309" i="6" s="1"/>
  <c r="S310" i="6" s="1"/>
  <c r="S311" i="6" s="1"/>
  <c r="S312" i="6" s="1"/>
  <c r="S313" i="6" s="1"/>
  <c r="S314" i="6" s="1"/>
  <c r="S315" i="6" s="1"/>
  <c r="S316" i="6" s="1"/>
  <c r="S317" i="6" s="1"/>
  <c r="S318" i="6" s="1"/>
  <c r="S319" i="6" s="1"/>
  <c r="S320" i="6" s="1"/>
  <c r="S321" i="6" s="1"/>
  <c r="S322" i="6" s="1"/>
  <c r="S323" i="6" s="1"/>
  <c r="S324" i="6" s="1"/>
  <c r="S325" i="6" s="1"/>
  <c r="S326" i="6" s="1"/>
  <c r="S327" i="6" s="1"/>
  <c r="S328" i="6" s="1"/>
  <c r="S329" i="6" s="1"/>
  <c r="S330" i="6" s="1"/>
  <c r="S331" i="6" s="1"/>
  <c r="S332" i="6" s="1"/>
  <c r="S333" i="6" s="1"/>
  <c r="S334" i="6" s="1"/>
  <c r="S335" i="6" s="1"/>
  <c r="S336" i="6" s="1"/>
  <c r="S337" i="6" s="1"/>
  <c r="S338" i="6" s="1"/>
  <c r="S339" i="6" s="1"/>
  <c r="S340" i="6" s="1"/>
  <c r="S341" i="6" s="1"/>
  <c r="S342" i="6" s="1"/>
  <c r="S343" i="6" s="1"/>
  <c r="S344" i="6" s="1"/>
  <c r="S345" i="6" s="1"/>
  <c r="S346" i="6" s="1"/>
  <c r="S347" i="6" s="1"/>
  <c r="S348" i="6" s="1"/>
  <c r="S349" i="6" s="1"/>
  <c r="S350" i="6" s="1"/>
  <c r="S351" i="6" s="1"/>
  <c r="S352" i="6" s="1"/>
  <c r="S353" i="6" s="1"/>
  <c r="S354" i="6" s="1"/>
  <c r="S355" i="6" s="1"/>
  <c r="S356" i="6" s="1"/>
  <c r="S357" i="6" s="1"/>
  <c r="S358" i="6" s="1"/>
  <c r="S359" i="6" s="1"/>
  <c r="S360" i="6" s="1"/>
  <c r="S361" i="6" s="1"/>
  <c r="S362" i="6" s="1"/>
  <c r="S363" i="6" s="1"/>
  <c r="S364" i="6" s="1"/>
  <c r="S365" i="6" s="1"/>
  <c r="S366" i="6" s="1"/>
  <c r="S367" i="6" s="1"/>
  <c r="S368" i="6" s="1"/>
  <c r="S369" i="6" s="1"/>
  <c r="S370" i="6" s="1"/>
  <c r="S371" i="6" s="1"/>
  <c r="S372" i="6" s="1"/>
  <c r="S373" i="6" s="1"/>
  <c r="S374" i="6" s="1"/>
  <c r="U11" i="6"/>
  <c r="K11" i="6"/>
  <c r="A17" i="2"/>
  <c r="A22" i="2"/>
  <c r="A23" i="2"/>
  <c r="A16" i="2"/>
  <c r="D3" i="1"/>
  <c r="E2" i="2"/>
  <c r="E5" i="2" l="1"/>
  <c r="E10" i="2"/>
  <c r="B30" i="1"/>
  <c r="B32" i="1" s="1"/>
  <c r="U12" i="6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U36" i="6" s="1"/>
  <c r="U37" i="6" s="1"/>
  <c r="U38" i="6" s="1"/>
  <c r="U39" i="6" s="1"/>
  <c r="U40" i="6" s="1"/>
  <c r="U41" i="6" s="1"/>
  <c r="U42" i="6" s="1"/>
  <c r="U43" i="6" s="1"/>
  <c r="U44" i="6" s="1"/>
  <c r="U45" i="6" s="1"/>
  <c r="U46" i="6" s="1"/>
  <c r="U47" i="6" s="1"/>
  <c r="U48" i="6" s="1"/>
  <c r="U49" i="6" s="1"/>
  <c r="U50" i="6" s="1"/>
  <c r="U51" i="6" s="1"/>
  <c r="U52" i="6" s="1"/>
  <c r="U53" i="6" s="1"/>
  <c r="U54" i="6" s="1"/>
  <c r="U55" i="6" s="1"/>
  <c r="U56" i="6" s="1"/>
  <c r="U57" i="6" s="1"/>
  <c r="U58" i="6" s="1"/>
  <c r="U59" i="6" s="1"/>
  <c r="U60" i="6" s="1"/>
  <c r="U61" i="6" s="1"/>
  <c r="U62" i="6" s="1"/>
  <c r="U63" i="6" s="1"/>
  <c r="U64" i="6" s="1"/>
  <c r="U65" i="6" s="1"/>
  <c r="U66" i="6" s="1"/>
  <c r="U67" i="6" s="1"/>
  <c r="U68" i="6" s="1"/>
  <c r="U69" i="6" s="1"/>
  <c r="U70" i="6" s="1"/>
  <c r="U71" i="6" s="1"/>
  <c r="U72" i="6" s="1"/>
  <c r="U73" i="6" s="1"/>
  <c r="U74" i="6" s="1"/>
  <c r="U75" i="6" s="1"/>
  <c r="U76" i="6" s="1"/>
  <c r="U77" i="6" s="1"/>
  <c r="U78" i="6" s="1"/>
  <c r="U79" i="6" s="1"/>
  <c r="U80" i="6" s="1"/>
  <c r="U81" i="6" s="1"/>
  <c r="U82" i="6" s="1"/>
  <c r="U83" i="6" s="1"/>
  <c r="U84" i="6" s="1"/>
  <c r="U85" i="6" s="1"/>
  <c r="U86" i="6" s="1"/>
  <c r="U87" i="6" s="1"/>
  <c r="U88" i="6" s="1"/>
  <c r="U89" i="6" s="1"/>
  <c r="U90" i="6" s="1"/>
  <c r="U91" i="6" s="1"/>
  <c r="U92" i="6" s="1"/>
  <c r="U93" i="6" s="1"/>
  <c r="U94" i="6" s="1"/>
  <c r="U95" i="6" s="1"/>
  <c r="U96" i="6" s="1"/>
  <c r="U97" i="6" s="1"/>
  <c r="U98" i="6" s="1"/>
  <c r="U99" i="6" s="1"/>
  <c r="U100" i="6" s="1"/>
  <c r="U101" i="6" s="1"/>
  <c r="U102" i="6" s="1"/>
  <c r="U103" i="6" s="1"/>
  <c r="U104" i="6" s="1"/>
  <c r="U105" i="6" s="1"/>
  <c r="U106" i="6" s="1"/>
  <c r="U107" i="6" s="1"/>
  <c r="U108" i="6" s="1"/>
  <c r="U109" i="6" s="1"/>
  <c r="U110" i="6" s="1"/>
  <c r="U111" i="6" s="1"/>
  <c r="U112" i="6" s="1"/>
  <c r="U113" i="6" s="1"/>
  <c r="U114" i="6" s="1"/>
  <c r="U115" i="6" s="1"/>
  <c r="U116" i="6" s="1"/>
  <c r="U117" i="6" s="1"/>
  <c r="U118" i="6" s="1"/>
  <c r="U119" i="6" s="1"/>
  <c r="U120" i="6" s="1"/>
  <c r="U121" i="6" s="1"/>
  <c r="U122" i="6" s="1"/>
  <c r="U123" i="6" s="1"/>
  <c r="U124" i="6" s="1"/>
  <c r="U125" i="6" s="1"/>
  <c r="U126" i="6" s="1"/>
  <c r="U127" i="6" s="1"/>
  <c r="U128" i="6" s="1"/>
  <c r="U129" i="6" s="1"/>
  <c r="U130" i="6" s="1"/>
  <c r="U131" i="6" s="1"/>
  <c r="U132" i="6" s="1"/>
  <c r="U133" i="6" s="1"/>
  <c r="U134" i="6" s="1"/>
  <c r="U135" i="6" s="1"/>
  <c r="U136" i="6" s="1"/>
  <c r="U137" i="6" s="1"/>
  <c r="U138" i="6" s="1"/>
  <c r="U139" i="6" s="1"/>
  <c r="U140" i="6" s="1"/>
  <c r="U141" i="6" s="1"/>
  <c r="U142" i="6" s="1"/>
  <c r="U143" i="6" s="1"/>
  <c r="U144" i="6" s="1"/>
  <c r="U145" i="6" s="1"/>
  <c r="U146" i="6" s="1"/>
  <c r="U147" i="6" s="1"/>
  <c r="U148" i="6" s="1"/>
  <c r="U149" i="6" s="1"/>
  <c r="U150" i="6" s="1"/>
  <c r="U151" i="6" s="1"/>
  <c r="U152" i="6" s="1"/>
  <c r="U153" i="6" s="1"/>
  <c r="U154" i="6" s="1"/>
  <c r="U155" i="6" s="1"/>
  <c r="U156" i="6" s="1"/>
  <c r="U157" i="6" s="1"/>
  <c r="U158" i="6" s="1"/>
  <c r="U159" i="6" s="1"/>
  <c r="U160" i="6" s="1"/>
  <c r="U161" i="6" s="1"/>
  <c r="U162" i="6" s="1"/>
  <c r="U163" i="6" s="1"/>
  <c r="U164" i="6" s="1"/>
  <c r="U165" i="6" s="1"/>
  <c r="U166" i="6" s="1"/>
  <c r="U167" i="6" s="1"/>
  <c r="U168" i="6" s="1"/>
  <c r="U169" i="6" s="1"/>
  <c r="U170" i="6" s="1"/>
  <c r="U171" i="6" s="1"/>
  <c r="U172" i="6" s="1"/>
  <c r="U173" i="6" s="1"/>
  <c r="U174" i="6" s="1"/>
  <c r="U175" i="6" s="1"/>
  <c r="U176" i="6" s="1"/>
  <c r="U177" i="6" s="1"/>
  <c r="U178" i="6" s="1"/>
  <c r="U179" i="6" s="1"/>
  <c r="U180" i="6" s="1"/>
  <c r="U181" i="6" s="1"/>
  <c r="U182" i="6" s="1"/>
  <c r="U183" i="6" s="1"/>
  <c r="U184" i="6" s="1"/>
  <c r="U185" i="6" s="1"/>
  <c r="U186" i="6" s="1"/>
  <c r="U187" i="6" s="1"/>
  <c r="U188" i="6" s="1"/>
  <c r="U189" i="6" s="1"/>
  <c r="U190" i="6" s="1"/>
  <c r="U191" i="6" s="1"/>
  <c r="U192" i="6" s="1"/>
  <c r="U193" i="6" s="1"/>
  <c r="U194" i="6" s="1"/>
  <c r="U195" i="6" s="1"/>
  <c r="U196" i="6" s="1"/>
  <c r="U197" i="6" s="1"/>
  <c r="U198" i="6" s="1"/>
  <c r="U199" i="6" s="1"/>
  <c r="U200" i="6" s="1"/>
  <c r="U201" i="6" s="1"/>
  <c r="U202" i="6" s="1"/>
  <c r="U203" i="6" s="1"/>
  <c r="U204" i="6" s="1"/>
  <c r="U205" i="6" s="1"/>
  <c r="U206" i="6" s="1"/>
  <c r="U207" i="6" s="1"/>
  <c r="U208" i="6" s="1"/>
  <c r="U209" i="6" s="1"/>
  <c r="U210" i="6" s="1"/>
  <c r="U211" i="6" s="1"/>
  <c r="U212" i="6" s="1"/>
  <c r="U213" i="6" s="1"/>
  <c r="U214" i="6" s="1"/>
  <c r="U215" i="6" s="1"/>
  <c r="U216" i="6" s="1"/>
  <c r="U217" i="6" s="1"/>
  <c r="U218" i="6" s="1"/>
  <c r="U219" i="6" s="1"/>
  <c r="U220" i="6" s="1"/>
  <c r="U221" i="6" s="1"/>
  <c r="U222" i="6" s="1"/>
  <c r="U223" i="6" s="1"/>
  <c r="U224" i="6" s="1"/>
  <c r="U225" i="6" s="1"/>
  <c r="U226" i="6" s="1"/>
  <c r="U227" i="6" s="1"/>
  <c r="U228" i="6" s="1"/>
  <c r="U229" i="6" s="1"/>
  <c r="U230" i="6" s="1"/>
  <c r="U231" i="6" s="1"/>
  <c r="U232" i="6" s="1"/>
  <c r="U233" i="6" s="1"/>
  <c r="U234" i="6" s="1"/>
  <c r="U235" i="6" s="1"/>
  <c r="U236" i="6" s="1"/>
  <c r="U237" i="6" s="1"/>
  <c r="U238" i="6" s="1"/>
  <c r="U239" i="6" s="1"/>
  <c r="U240" i="6" s="1"/>
  <c r="U241" i="6" s="1"/>
  <c r="U242" i="6" s="1"/>
  <c r="U243" i="6" s="1"/>
  <c r="U244" i="6" s="1"/>
  <c r="U245" i="6" s="1"/>
  <c r="U246" i="6" s="1"/>
  <c r="U247" i="6" s="1"/>
  <c r="U248" i="6" s="1"/>
  <c r="U249" i="6" s="1"/>
  <c r="U250" i="6" s="1"/>
  <c r="U251" i="6" s="1"/>
  <c r="U252" i="6" s="1"/>
  <c r="U253" i="6" s="1"/>
  <c r="U254" i="6" s="1"/>
  <c r="U255" i="6" s="1"/>
  <c r="U256" i="6" s="1"/>
  <c r="U257" i="6" s="1"/>
  <c r="U258" i="6" s="1"/>
  <c r="U259" i="6" s="1"/>
  <c r="U260" i="6" s="1"/>
  <c r="U261" i="6" s="1"/>
  <c r="U262" i="6" s="1"/>
  <c r="U263" i="6" s="1"/>
  <c r="U264" i="6" s="1"/>
  <c r="U265" i="6" s="1"/>
  <c r="U266" i="6" s="1"/>
  <c r="U267" i="6" s="1"/>
  <c r="U268" i="6" s="1"/>
  <c r="U269" i="6" s="1"/>
  <c r="U270" i="6" s="1"/>
  <c r="U271" i="6" s="1"/>
  <c r="U272" i="6" s="1"/>
  <c r="U273" i="6" s="1"/>
  <c r="U274" i="6" s="1"/>
  <c r="U275" i="6" s="1"/>
  <c r="U276" i="6" s="1"/>
  <c r="U277" i="6" s="1"/>
  <c r="U278" i="6" s="1"/>
  <c r="U279" i="6" s="1"/>
  <c r="U280" i="6" s="1"/>
  <c r="U281" i="6" s="1"/>
  <c r="U282" i="6" s="1"/>
  <c r="U283" i="6" s="1"/>
  <c r="U284" i="6" s="1"/>
  <c r="U285" i="6" s="1"/>
  <c r="U286" i="6" s="1"/>
  <c r="U287" i="6" s="1"/>
  <c r="U288" i="6" s="1"/>
  <c r="U289" i="6" s="1"/>
  <c r="U290" i="6" s="1"/>
  <c r="U291" i="6" s="1"/>
  <c r="U292" i="6" s="1"/>
  <c r="U293" i="6" s="1"/>
  <c r="U294" i="6" s="1"/>
  <c r="U295" i="6" s="1"/>
  <c r="U296" i="6" s="1"/>
  <c r="U297" i="6" s="1"/>
  <c r="U298" i="6" s="1"/>
  <c r="U299" i="6" s="1"/>
  <c r="U300" i="6" s="1"/>
  <c r="U301" i="6" s="1"/>
  <c r="U302" i="6" s="1"/>
  <c r="U303" i="6" s="1"/>
  <c r="U304" i="6" s="1"/>
  <c r="U305" i="6" s="1"/>
  <c r="U306" i="6" s="1"/>
  <c r="U307" i="6" s="1"/>
  <c r="U308" i="6" s="1"/>
  <c r="U309" i="6" s="1"/>
  <c r="U310" i="6" s="1"/>
  <c r="U311" i="6" s="1"/>
  <c r="U312" i="6" s="1"/>
  <c r="U313" i="6" s="1"/>
  <c r="U314" i="6" s="1"/>
  <c r="U315" i="6" s="1"/>
  <c r="U316" i="6" s="1"/>
  <c r="U317" i="6" s="1"/>
  <c r="U318" i="6" s="1"/>
  <c r="U319" i="6" s="1"/>
  <c r="U320" i="6" s="1"/>
  <c r="U321" i="6" s="1"/>
  <c r="U322" i="6" s="1"/>
  <c r="U323" i="6" s="1"/>
  <c r="U324" i="6" s="1"/>
  <c r="U325" i="6" s="1"/>
  <c r="U326" i="6" s="1"/>
  <c r="U327" i="6" s="1"/>
  <c r="U328" i="6" s="1"/>
  <c r="U329" i="6" s="1"/>
  <c r="U330" i="6" s="1"/>
  <c r="U331" i="6" s="1"/>
  <c r="U332" i="6" s="1"/>
  <c r="U333" i="6" s="1"/>
  <c r="U334" i="6" s="1"/>
  <c r="U335" i="6" s="1"/>
  <c r="U336" i="6" s="1"/>
  <c r="U337" i="6" s="1"/>
  <c r="U338" i="6" s="1"/>
  <c r="U339" i="6" s="1"/>
  <c r="U340" i="6" s="1"/>
  <c r="U341" i="6" s="1"/>
  <c r="U342" i="6" s="1"/>
  <c r="U343" i="6" s="1"/>
  <c r="U344" i="6" s="1"/>
  <c r="U345" i="6" s="1"/>
  <c r="U346" i="6" s="1"/>
  <c r="U347" i="6" s="1"/>
  <c r="U348" i="6" s="1"/>
  <c r="U349" i="6" s="1"/>
  <c r="U350" i="6" s="1"/>
  <c r="U351" i="6" s="1"/>
  <c r="U352" i="6" s="1"/>
  <c r="U353" i="6" s="1"/>
  <c r="U354" i="6" s="1"/>
  <c r="U355" i="6" s="1"/>
  <c r="U356" i="6" s="1"/>
  <c r="U357" i="6" s="1"/>
  <c r="U358" i="6" s="1"/>
  <c r="U359" i="6" s="1"/>
  <c r="U360" i="6" s="1"/>
  <c r="U361" i="6" s="1"/>
  <c r="U362" i="6" s="1"/>
  <c r="U363" i="6" s="1"/>
  <c r="U364" i="6" s="1"/>
  <c r="U365" i="6" s="1"/>
  <c r="U366" i="6" s="1"/>
  <c r="U367" i="6" s="1"/>
  <c r="U368" i="6" s="1"/>
  <c r="U369" i="6" s="1"/>
  <c r="U370" i="6" s="1"/>
  <c r="U371" i="6" s="1"/>
  <c r="U372" i="6" s="1"/>
  <c r="U373" i="6" s="1"/>
  <c r="U374" i="6" s="1"/>
  <c r="S6" i="6"/>
  <c r="G7" i="6" s="1"/>
  <c r="M12" i="6"/>
  <c r="M13" i="6" s="1"/>
  <c r="M14" i="6" s="1"/>
  <c r="M15" i="6" s="1"/>
  <c r="M16" i="6" s="1"/>
  <c r="M17" i="6" s="1"/>
  <c r="M18" i="6" s="1"/>
  <c r="K12" i="6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 s="1"/>
  <c r="K131" i="6" s="1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 s="1"/>
  <c r="K143" i="6" s="1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8" i="6" s="1"/>
  <c r="K159" i="6" s="1"/>
  <c r="K160" i="6" s="1"/>
  <c r="K161" i="6" s="1"/>
  <c r="K162" i="6" s="1"/>
  <c r="K163" i="6" s="1"/>
  <c r="K164" i="6" s="1"/>
  <c r="K165" i="6" s="1"/>
  <c r="K166" i="6" s="1"/>
  <c r="K167" i="6" s="1"/>
  <c r="K168" i="6" s="1"/>
  <c r="K169" i="6" s="1"/>
  <c r="K170" i="6" s="1"/>
  <c r="K171" i="6" s="1"/>
  <c r="K172" i="6" s="1"/>
  <c r="K173" i="6" s="1"/>
  <c r="K174" i="6" s="1"/>
  <c r="K175" i="6" s="1"/>
  <c r="K176" i="6" s="1"/>
  <c r="K177" i="6" s="1"/>
  <c r="K178" i="6" s="1"/>
  <c r="K179" i="6" s="1"/>
  <c r="K180" i="6" s="1"/>
  <c r="K181" i="6" s="1"/>
  <c r="K182" i="6" s="1"/>
  <c r="K183" i="6" s="1"/>
  <c r="K184" i="6" s="1"/>
  <c r="K185" i="6" s="1"/>
  <c r="K186" i="6" s="1"/>
  <c r="K187" i="6" s="1"/>
  <c r="K188" i="6" s="1"/>
  <c r="K189" i="6" s="1"/>
  <c r="K190" i="6" s="1"/>
  <c r="K191" i="6" s="1"/>
  <c r="K192" i="6" s="1"/>
  <c r="K193" i="6" s="1"/>
  <c r="K194" i="6" s="1"/>
  <c r="K195" i="6" s="1"/>
  <c r="K196" i="6" s="1"/>
  <c r="K197" i="6" s="1"/>
  <c r="K198" i="6" s="1"/>
  <c r="K199" i="6" s="1"/>
  <c r="K200" i="6" s="1"/>
  <c r="K201" i="6" s="1"/>
  <c r="K202" i="6" s="1"/>
  <c r="K203" i="6" s="1"/>
  <c r="K204" i="6" s="1"/>
  <c r="K205" i="6" s="1"/>
  <c r="K206" i="6" s="1"/>
  <c r="K207" i="6" s="1"/>
  <c r="K208" i="6" s="1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K220" i="6" s="1"/>
  <c r="K221" i="6" s="1"/>
  <c r="K222" i="6" s="1"/>
  <c r="K223" i="6" s="1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34" i="6" s="1"/>
  <c r="K235" i="6" s="1"/>
  <c r="K236" i="6" s="1"/>
  <c r="K237" i="6" s="1"/>
  <c r="K238" i="6" s="1"/>
  <c r="K239" i="6" s="1"/>
  <c r="K240" i="6" s="1"/>
  <c r="K241" i="6" s="1"/>
  <c r="K242" i="6" s="1"/>
  <c r="K243" i="6" s="1"/>
  <c r="K244" i="6" s="1"/>
  <c r="K245" i="6" s="1"/>
  <c r="K246" i="6" s="1"/>
  <c r="K247" i="6" s="1"/>
  <c r="K248" i="6" s="1"/>
  <c r="K249" i="6" s="1"/>
  <c r="K250" i="6" s="1"/>
  <c r="K251" i="6" s="1"/>
  <c r="K252" i="6" s="1"/>
  <c r="K253" i="6" s="1"/>
  <c r="K254" i="6" s="1"/>
  <c r="K255" i="6" s="1"/>
  <c r="K256" i="6" s="1"/>
  <c r="K257" i="6" s="1"/>
  <c r="K258" i="6" s="1"/>
  <c r="K259" i="6" s="1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K270" i="6" s="1"/>
  <c r="K271" i="6" s="1"/>
  <c r="K272" i="6" s="1"/>
  <c r="K273" i="6" s="1"/>
  <c r="K274" i="6" s="1"/>
  <c r="K275" i="6" s="1"/>
  <c r="K276" i="6" s="1"/>
  <c r="K277" i="6" s="1"/>
  <c r="K278" i="6" s="1"/>
  <c r="K279" i="6" s="1"/>
  <c r="K280" i="6" s="1"/>
  <c r="K281" i="6" s="1"/>
  <c r="K282" i="6" s="1"/>
  <c r="K283" i="6" s="1"/>
  <c r="K284" i="6" s="1"/>
  <c r="K285" i="6" s="1"/>
  <c r="K286" i="6" s="1"/>
  <c r="K287" i="6" s="1"/>
  <c r="K288" i="6" s="1"/>
  <c r="K289" i="6" s="1"/>
  <c r="K290" i="6" s="1"/>
  <c r="K291" i="6" s="1"/>
  <c r="K292" i="6" s="1"/>
  <c r="K293" i="6" s="1"/>
  <c r="K294" i="6" s="1"/>
  <c r="K295" i="6" s="1"/>
  <c r="K296" i="6" s="1"/>
  <c r="K297" i="6" s="1"/>
  <c r="K298" i="6" s="1"/>
  <c r="K299" i="6" s="1"/>
  <c r="K300" i="6" s="1"/>
  <c r="K301" i="6" s="1"/>
  <c r="K302" i="6" s="1"/>
  <c r="K303" i="6" s="1"/>
  <c r="K304" i="6" s="1"/>
  <c r="K305" i="6" s="1"/>
  <c r="K306" i="6" s="1"/>
  <c r="K307" i="6" s="1"/>
  <c r="K308" i="6" s="1"/>
  <c r="K309" i="6" s="1"/>
  <c r="K310" i="6" s="1"/>
  <c r="K311" i="6" s="1"/>
  <c r="K312" i="6" s="1"/>
  <c r="K313" i="6" s="1"/>
  <c r="K314" i="6" s="1"/>
  <c r="K315" i="6" s="1"/>
  <c r="K316" i="6" s="1"/>
  <c r="K317" i="6" s="1"/>
  <c r="K318" i="6" s="1"/>
  <c r="K319" i="6" s="1"/>
  <c r="K320" i="6" s="1"/>
  <c r="K321" i="6" s="1"/>
  <c r="K322" i="6" s="1"/>
  <c r="K323" i="6" s="1"/>
  <c r="K324" i="6" s="1"/>
  <c r="K325" i="6" s="1"/>
  <c r="K326" i="6" s="1"/>
  <c r="K327" i="6" s="1"/>
  <c r="K328" i="6" s="1"/>
  <c r="K329" i="6" s="1"/>
  <c r="K330" i="6" s="1"/>
  <c r="K331" i="6" s="1"/>
  <c r="K332" i="6" s="1"/>
  <c r="K333" i="6" s="1"/>
  <c r="K334" i="6" s="1"/>
  <c r="K335" i="6" s="1"/>
  <c r="K336" i="6" s="1"/>
  <c r="K337" i="6" s="1"/>
  <c r="K338" i="6" s="1"/>
  <c r="K339" i="6" s="1"/>
  <c r="K340" i="6" s="1"/>
  <c r="K341" i="6" s="1"/>
  <c r="K342" i="6" s="1"/>
  <c r="K343" i="6" s="1"/>
  <c r="K344" i="6" s="1"/>
  <c r="K345" i="6" s="1"/>
  <c r="K346" i="6" s="1"/>
  <c r="K347" i="6" s="1"/>
  <c r="K348" i="6" s="1"/>
  <c r="K349" i="6" s="1"/>
  <c r="K350" i="6" s="1"/>
  <c r="K351" i="6" s="1"/>
  <c r="K352" i="6" s="1"/>
  <c r="K353" i="6" s="1"/>
  <c r="K354" i="6" s="1"/>
  <c r="K355" i="6" s="1"/>
  <c r="K356" i="6" s="1"/>
  <c r="K357" i="6" s="1"/>
  <c r="K358" i="6" s="1"/>
  <c r="K359" i="6" s="1"/>
  <c r="K360" i="6" s="1"/>
  <c r="K361" i="6" s="1"/>
  <c r="K362" i="6" s="1"/>
  <c r="K363" i="6" s="1"/>
  <c r="K364" i="6" s="1"/>
  <c r="K365" i="6" s="1"/>
  <c r="K366" i="6" s="1"/>
  <c r="K367" i="6" s="1"/>
  <c r="K368" i="6" s="1"/>
  <c r="K369" i="6" s="1"/>
  <c r="K370" i="6" s="1"/>
  <c r="K371" i="6" s="1"/>
  <c r="K372" i="6" s="1"/>
  <c r="K373" i="6" s="1"/>
  <c r="K374" i="6" s="1"/>
  <c r="B20" i="7"/>
  <c r="E7" i="2"/>
  <c r="E9" i="2"/>
  <c r="E8" i="2"/>
  <c r="F1" i="2"/>
  <c r="F2" i="2" s="1"/>
  <c r="E6" i="2"/>
  <c r="Q15" i="6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Q60" i="6" s="1"/>
  <c r="Q61" i="6" s="1"/>
  <c r="Q62" i="6" s="1"/>
  <c r="Q63" i="6" s="1"/>
  <c r="Q64" i="6" s="1"/>
  <c r="Q65" i="6" s="1"/>
  <c r="Q66" i="6" s="1"/>
  <c r="Q67" i="6" s="1"/>
  <c r="Q68" i="6" s="1"/>
  <c r="Q69" i="6" s="1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Q92" i="6" s="1"/>
  <c r="Q93" i="6" s="1"/>
  <c r="Q94" i="6" s="1"/>
  <c r="Q95" i="6" s="1"/>
  <c r="Q96" i="6" s="1"/>
  <c r="Q97" i="6" s="1"/>
  <c r="Q98" i="6" s="1"/>
  <c r="Q99" i="6" s="1"/>
  <c r="Q100" i="6" s="1"/>
  <c r="Q101" i="6" s="1"/>
  <c r="Q102" i="6" s="1"/>
  <c r="Q103" i="6" s="1"/>
  <c r="Q104" i="6" s="1"/>
  <c r="Q105" i="6" s="1"/>
  <c r="Q106" i="6" s="1"/>
  <c r="Q107" i="6" s="1"/>
  <c r="Q108" i="6" s="1"/>
  <c r="Q109" i="6" s="1"/>
  <c r="Q110" i="6" s="1"/>
  <c r="Q111" i="6" s="1"/>
  <c r="Q112" i="6" s="1"/>
  <c r="Q113" i="6" s="1"/>
  <c r="Q114" i="6" s="1"/>
  <c r="Q115" i="6" s="1"/>
  <c r="Q116" i="6" s="1"/>
  <c r="Q117" i="6" s="1"/>
  <c r="Q118" i="6" s="1"/>
  <c r="Q119" i="6" s="1"/>
  <c r="Q120" i="6" s="1"/>
  <c r="Q121" i="6" s="1"/>
  <c r="Q122" i="6" s="1"/>
  <c r="Q123" i="6" s="1"/>
  <c r="Q124" i="6" s="1"/>
  <c r="Q125" i="6" s="1"/>
  <c r="Q126" i="6" s="1"/>
  <c r="Q127" i="6" s="1"/>
  <c r="Q128" i="6" s="1"/>
  <c r="Q129" i="6" s="1"/>
  <c r="Q130" i="6" s="1"/>
  <c r="Q131" i="6" s="1"/>
  <c r="Q132" i="6" s="1"/>
  <c r="Q133" i="6" s="1"/>
  <c r="Q134" i="6" s="1"/>
  <c r="Q135" i="6" s="1"/>
  <c r="Q136" i="6" s="1"/>
  <c r="Q137" i="6" s="1"/>
  <c r="Q138" i="6" s="1"/>
  <c r="Q139" i="6" s="1"/>
  <c r="Q140" i="6" s="1"/>
  <c r="Q141" i="6" s="1"/>
  <c r="Q142" i="6" s="1"/>
  <c r="Q143" i="6" s="1"/>
  <c r="Q144" i="6" s="1"/>
  <c r="Q145" i="6" s="1"/>
  <c r="Q146" i="6" s="1"/>
  <c r="Q147" i="6" s="1"/>
  <c r="Q148" i="6" s="1"/>
  <c r="Q149" i="6" s="1"/>
  <c r="Q150" i="6" s="1"/>
  <c r="Q151" i="6" s="1"/>
  <c r="Q152" i="6" s="1"/>
  <c r="Q153" i="6" s="1"/>
  <c r="Q154" i="6" s="1"/>
  <c r="Q155" i="6" s="1"/>
  <c r="Q156" i="6" s="1"/>
  <c r="Q157" i="6" s="1"/>
  <c r="Q158" i="6" s="1"/>
  <c r="Q159" i="6" s="1"/>
  <c r="Q160" i="6" s="1"/>
  <c r="Q161" i="6" s="1"/>
  <c r="Q162" i="6" s="1"/>
  <c r="Q163" i="6" s="1"/>
  <c r="Q164" i="6" s="1"/>
  <c r="Q165" i="6" s="1"/>
  <c r="Q166" i="6" s="1"/>
  <c r="Q167" i="6" s="1"/>
  <c r="Q168" i="6" s="1"/>
  <c r="Q169" i="6" s="1"/>
  <c r="Q170" i="6" s="1"/>
  <c r="Q171" i="6" s="1"/>
  <c r="Q172" i="6" s="1"/>
  <c r="Q173" i="6" s="1"/>
  <c r="Q174" i="6" s="1"/>
  <c r="Q175" i="6" s="1"/>
  <c r="Q176" i="6" s="1"/>
  <c r="Q177" i="6" s="1"/>
  <c r="Q178" i="6" s="1"/>
  <c r="Q179" i="6" s="1"/>
  <c r="Q180" i="6" s="1"/>
  <c r="Q181" i="6" s="1"/>
  <c r="Q182" i="6" s="1"/>
  <c r="Q183" i="6" s="1"/>
  <c r="Q184" i="6" s="1"/>
  <c r="Q185" i="6" s="1"/>
  <c r="Q186" i="6" s="1"/>
  <c r="Q187" i="6" s="1"/>
  <c r="Q188" i="6" s="1"/>
  <c r="Q189" i="6" s="1"/>
  <c r="Q190" i="6" s="1"/>
  <c r="Q191" i="6" s="1"/>
  <c r="Q192" i="6" s="1"/>
  <c r="Q193" i="6" s="1"/>
  <c r="Q194" i="6" s="1"/>
  <c r="Q195" i="6" s="1"/>
  <c r="Q196" i="6" s="1"/>
  <c r="Q197" i="6" s="1"/>
  <c r="Q198" i="6" s="1"/>
  <c r="Q199" i="6" s="1"/>
  <c r="Q200" i="6" s="1"/>
  <c r="Q201" i="6" s="1"/>
  <c r="Q202" i="6" s="1"/>
  <c r="Q203" i="6" s="1"/>
  <c r="Q204" i="6" s="1"/>
  <c r="Q205" i="6" s="1"/>
  <c r="Q206" i="6" s="1"/>
  <c r="Q207" i="6" s="1"/>
  <c r="Q208" i="6" s="1"/>
  <c r="Q209" i="6" s="1"/>
  <c r="Q210" i="6" s="1"/>
  <c r="Q211" i="6" s="1"/>
  <c r="Q212" i="6" s="1"/>
  <c r="Q213" i="6" s="1"/>
  <c r="Q214" i="6" s="1"/>
  <c r="Q215" i="6" s="1"/>
  <c r="Q216" i="6" s="1"/>
  <c r="Q217" i="6" s="1"/>
  <c r="Q218" i="6" s="1"/>
  <c r="Q219" i="6" s="1"/>
  <c r="Q220" i="6" s="1"/>
  <c r="Q221" i="6" s="1"/>
  <c r="Q222" i="6" s="1"/>
  <c r="Q223" i="6" s="1"/>
  <c r="Q224" i="6" s="1"/>
  <c r="Q225" i="6" s="1"/>
  <c r="Q226" i="6" s="1"/>
  <c r="Q227" i="6" s="1"/>
  <c r="Q228" i="6" s="1"/>
  <c r="Q229" i="6" s="1"/>
  <c r="Q230" i="6" s="1"/>
  <c r="Q231" i="6" s="1"/>
  <c r="Q232" i="6" s="1"/>
  <c r="Q233" i="6" s="1"/>
  <c r="Q234" i="6" s="1"/>
  <c r="Q235" i="6" s="1"/>
  <c r="Q236" i="6" s="1"/>
  <c r="Q237" i="6" s="1"/>
  <c r="Q238" i="6" s="1"/>
  <c r="Q239" i="6" s="1"/>
  <c r="Q240" i="6" s="1"/>
  <c r="Q241" i="6" s="1"/>
  <c r="Q242" i="6" s="1"/>
  <c r="Q243" i="6" s="1"/>
  <c r="Q244" i="6" s="1"/>
  <c r="Q245" i="6" s="1"/>
  <c r="Q246" i="6" s="1"/>
  <c r="Q247" i="6" s="1"/>
  <c r="Q248" i="6" s="1"/>
  <c r="Q249" i="6" s="1"/>
  <c r="Q250" i="6" s="1"/>
  <c r="Q251" i="6" s="1"/>
  <c r="Q252" i="6" s="1"/>
  <c r="Q253" i="6" s="1"/>
  <c r="Q254" i="6" s="1"/>
  <c r="Q255" i="6" s="1"/>
  <c r="Q256" i="6" s="1"/>
  <c r="Q257" i="6" s="1"/>
  <c r="Q258" i="6" s="1"/>
  <c r="Q259" i="6" s="1"/>
  <c r="Q260" i="6" s="1"/>
  <c r="Q261" i="6" s="1"/>
  <c r="Q262" i="6" s="1"/>
  <c r="Q263" i="6" s="1"/>
  <c r="Q264" i="6" s="1"/>
  <c r="Q265" i="6" s="1"/>
  <c r="Q266" i="6" s="1"/>
  <c r="Q267" i="6" s="1"/>
  <c r="Q268" i="6" s="1"/>
  <c r="Q269" i="6" s="1"/>
  <c r="Q270" i="6" s="1"/>
  <c r="Q271" i="6" s="1"/>
  <c r="Q272" i="6" s="1"/>
  <c r="Q273" i="6" s="1"/>
  <c r="Q274" i="6" s="1"/>
  <c r="Q275" i="6" s="1"/>
  <c r="Q276" i="6" s="1"/>
  <c r="Q277" i="6" s="1"/>
  <c r="Q278" i="6" s="1"/>
  <c r="Q279" i="6" s="1"/>
  <c r="Q280" i="6" s="1"/>
  <c r="Q281" i="6" s="1"/>
  <c r="Q282" i="6" s="1"/>
  <c r="Q283" i="6" s="1"/>
  <c r="Q284" i="6" s="1"/>
  <c r="Q285" i="6" s="1"/>
  <c r="Q286" i="6" s="1"/>
  <c r="Q287" i="6" s="1"/>
  <c r="Q288" i="6" s="1"/>
  <c r="Q289" i="6" s="1"/>
  <c r="Q290" i="6" s="1"/>
  <c r="Q291" i="6" s="1"/>
  <c r="Q292" i="6" s="1"/>
  <c r="Q293" i="6" s="1"/>
  <c r="Q294" i="6" s="1"/>
  <c r="Q295" i="6" s="1"/>
  <c r="Q296" i="6" s="1"/>
  <c r="Q297" i="6" s="1"/>
  <c r="Q298" i="6" s="1"/>
  <c r="Q299" i="6" s="1"/>
  <c r="Q300" i="6" s="1"/>
  <c r="Q301" i="6" s="1"/>
  <c r="Q302" i="6" s="1"/>
  <c r="Q303" i="6" s="1"/>
  <c r="Q304" i="6" s="1"/>
  <c r="Q305" i="6" s="1"/>
  <c r="Q306" i="6" s="1"/>
  <c r="Q307" i="6" s="1"/>
  <c r="Q308" i="6" s="1"/>
  <c r="Q309" i="6" s="1"/>
  <c r="Q310" i="6" s="1"/>
  <c r="Q311" i="6" s="1"/>
  <c r="Q312" i="6" s="1"/>
  <c r="Q313" i="6" s="1"/>
  <c r="Q314" i="6" s="1"/>
  <c r="Q315" i="6" s="1"/>
  <c r="Q316" i="6" s="1"/>
  <c r="Q317" i="6" s="1"/>
  <c r="Q318" i="6" s="1"/>
  <c r="Q319" i="6" s="1"/>
  <c r="Q320" i="6" s="1"/>
  <c r="Q321" i="6" s="1"/>
  <c r="Q322" i="6" s="1"/>
  <c r="Q323" i="6" s="1"/>
  <c r="Q324" i="6" s="1"/>
  <c r="Q325" i="6" s="1"/>
  <c r="Q326" i="6" s="1"/>
  <c r="Q327" i="6" s="1"/>
  <c r="Q328" i="6" s="1"/>
  <c r="Q329" i="6" s="1"/>
  <c r="Q330" i="6" s="1"/>
  <c r="Q331" i="6" s="1"/>
  <c r="Q332" i="6" s="1"/>
  <c r="Q333" i="6" s="1"/>
  <c r="Q334" i="6" s="1"/>
  <c r="Q335" i="6" s="1"/>
  <c r="Q336" i="6" s="1"/>
  <c r="Q337" i="6" s="1"/>
  <c r="Q338" i="6" s="1"/>
  <c r="Q339" i="6" s="1"/>
  <c r="Q340" i="6" s="1"/>
  <c r="Q341" i="6" s="1"/>
  <c r="Q342" i="6" s="1"/>
  <c r="Q343" i="6" s="1"/>
  <c r="Q344" i="6" s="1"/>
  <c r="Q345" i="6" s="1"/>
  <c r="Q346" i="6" s="1"/>
  <c r="Q347" i="6" s="1"/>
  <c r="Q348" i="6" s="1"/>
  <c r="Q349" i="6" s="1"/>
  <c r="Q350" i="6" s="1"/>
  <c r="Q351" i="6" s="1"/>
  <c r="Q352" i="6" s="1"/>
  <c r="Q353" i="6" s="1"/>
  <c r="Q354" i="6" s="1"/>
  <c r="Q355" i="6" s="1"/>
  <c r="Q356" i="6" s="1"/>
  <c r="Q357" i="6" s="1"/>
  <c r="Q358" i="6" s="1"/>
  <c r="Q359" i="6" s="1"/>
  <c r="Q360" i="6" s="1"/>
  <c r="Q361" i="6" s="1"/>
  <c r="Q362" i="6" s="1"/>
  <c r="Q363" i="6" s="1"/>
  <c r="Q364" i="6" s="1"/>
  <c r="Q365" i="6" s="1"/>
  <c r="Q366" i="6" s="1"/>
  <c r="Q367" i="6" s="1"/>
  <c r="Q368" i="6" s="1"/>
  <c r="Q369" i="6" s="1"/>
  <c r="Q370" i="6" s="1"/>
  <c r="Q371" i="6" s="1"/>
  <c r="Q372" i="6" s="1"/>
  <c r="Q373" i="6" s="1"/>
  <c r="Q374" i="6" s="1"/>
  <c r="O13" i="6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O99" i="6" s="1"/>
  <c r="O100" i="6" s="1"/>
  <c r="O101" i="6" s="1"/>
  <c r="O102" i="6" s="1"/>
  <c r="O103" i="6" s="1"/>
  <c r="O104" i="6" s="1"/>
  <c r="O105" i="6" s="1"/>
  <c r="O106" i="6" s="1"/>
  <c r="O107" i="6" s="1"/>
  <c r="O108" i="6" s="1"/>
  <c r="O109" i="6" s="1"/>
  <c r="O110" i="6" s="1"/>
  <c r="O111" i="6" s="1"/>
  <c r="O112" i="6" s="1"/>
  <c r="O113" i="6" s="1"/>
  <c r="O114" i="6" s="1"/>
  <c r="O115" i="6" s="1"/>
  <c r="O116" i="6" s="1"/>
  <c r="O117" i="6" s="1"/>
  <c r="O118" i="6" s="1"/>
  <c r="O119" i="6" s="1"/>
  <c r="O120" i="6" s="1"/>
  <c r="O121" i="6" s="1"/>
  <c r="O122" i="6" s="1"/>
  <c r="O123" i="6" s="1"/>
  <c r="O124" i="6" s="1"/>
  <c r="O125" i="6" s="1"/>
  <c r="O126" i="6" s="1"/>
  <c r="O127" i="6" s="1"/>
  <c r="O128" i="6" s="1"/>
  <c r="O129" i="6" s="1"/>
  <c r="O130" i="6" s="1"/>
  <c r="O131" i="6" s="1"/>
  <c r="O132" i="6" s="1"/>
  <c r="O133" i="6" s="1"/>
  <c r="O134" i="6" s="1"/>
  <c r="O135" i="6" s="1"/>
  <c r="O136" i="6" s="1"/>
  <c r="O137" i="6" s="1"/>
  <c r="O138" i="6" s="1"/>
  <c r="O139" i="6" s="1"/>
  <c r="O140" i="6" s="1"/>
  <c r="O141" i="6" s="1"/>
  <c r="O142" i="6" s="1"/>
  <c r="O143" i="6" s="1"/>
  <c r="O144" i="6" s="1"/>
  <c r="O145" i="6" s="1"/>
  <c r="O146" i="6" s="1"/>
  <c r="O147" i="6" s="1"/>
  <c r="O148" i="6" s="1"/>
  <c r="O149" i="6" s="1"/>
  <c r="O150" i="6" s="1"/>
  <c r="O151" i="6" s="1"/>
  <c r="O152" i="6" s="1"/>
  <c r="O153" i="6" s="1"/>
  <c r="O154" i="6" s="1"/>
  <c r="O155" i="6" s="1"/>
  <c r="O156" i="6" s="1"/>
  <c r="O157" i="6" s="1"/>
  <c r="O158" i="6" s="1"/>
  <c r="O159" i="6" s="1"/>
  <c r="O160" i="6" s="1"/>
  <c r="O161" i="6" s="1"/>
  <c r="O162" i="6" s="1"/>
  <c r="O163" i="6" s="1"/>
  <c r="O164" i="6" s="1"/>
  <c r="O165" i="6" s="1"/>
  <c r="O166" i="6" s="1"/>
  <c r="O167" i="6" s="1"/>
  <c r="O168" i="6" s="1"/>
  <c r="O169" i="6" s="1"/>
  <c r="O170" i="6" s="1"/>
  <c r="O171" i="6" s="1"/>
  <c r="O172" i="6" s="1"/>
  <c r="O173" i="6" s="1"/>
  <c r="O174" i="6" s="1"/>
  <c r="O175" i="6" s="1"/>
  <c r="O176" i="6" s="1"/>
  <c r="O177" i="6" s="1"/>
  <c r="O178" i="6" s="1"/>
  <c r="O179" i="6" s="1"/>
  <c r="O180" i="6" s="1"/>
  <c r="O181" i="6" s="1"/>
  <c r="O182" i="6" s="1"/>
  <c r="O183" i="6" s="1"/>
  <c r="O184" i="6" s="1"/>
  <c r="O185" i="6" s="1"/>
  <c r="O186" i="6" s="1"/>
  <c r="O187" i="6" s="1"/>
  <c r="O188" i="6" s="1"/>
  <c r="O189" i="6" s="1"/>
  <c r="O190" i="6" s="1"/>
  <c r="O191" i="6" s="1"/>
  <c r="O192" i="6" s="1"/>
  <c r="O193" i="6" s="1"/>
  <c r="O194" i="6" s="1"/>
  <c r="O195" i="6" s="1"/>
  <c r="O196" i="6" s="1"/>
  <c r="O197" i="6" s="1"/>
  <c r="O198" i="6" s="1"/>
  <c r="O199" i="6" s="1"/>
  <c r="O200" i="6" s="1"/>
  <c r="O201" i="6" s="1"/>
  <c r="O202" i="6" s="1"/>
  <c r="O203" i="6" s="1"/>
  <c r="O204" i="6" s="1"/>
  <c r="O205" i="6" s="1"/>
  <c r="O206" i="6" s="1"/>
  <c r="O207" i="6" s="1"/>
  <c r="O208" i="6" s="1"/>
  <c r="O209" i="6" s="1"/>
  <c r="O210" i="6" s="1"/>
  <c r="O211" i="6" s="1"/>
  <c r="O212" i="6" s="1"/>
  <c r="O213" i="6" s="1"/>
  <c r="O214" i="6" s="1"/>
  <c r="O215" i="6" s="1"/>
  <c r="O216" i="6" s="1"/>
  <c r="O217" i="6" s="1"/>
  <c r="O218" i="6" s="1"/>
  <c r="O219" i="6" s="1"/>
  <c r="O220" i="6" s="1"/>
  <c r="O221" i="6" s="1"/>
  <c r="O222" i="6" s="1"/>
  <c r="O223" i="6" s="1"/>
  <c r="O224" i="6" s="1"/>
  <c r="O225" i="6" s="1"/>
  <c r="O226" i="6" s="1"/>
  <c r="O227" i="6" s="1"/>
  <c r="O228" i="6" s="1"/>
  <c r="O229" i="6" s="1"/>
  <c r="O230" i="6" s="1"/>
  <c r="O231" i="6" s="1"/>
  <c r="O232" i="6" s="1"/>
  <c r="O233" i="6" s="1"/>
  <c r="O234" i="6" s="1"/>
  <c r="O235" i="6" s="1"/>
  <c r="O236" i="6" s="1"/>
  <c r="O237" i="6" s="1"/>
  <c r="O238" i="6" s="1"/>
  <c r="O239" i="6" s="1"/>
  <c r="O240" i="6" s="1"/>
  <c r="O241" i="6" s="1"/>
  <c r="O242" i="6" s="1"/>
  <c r="O243" i="6" s="1"/>
  <c r="O244" i="6" s="1"/>
  <c r="O245" i="6" s="1"/>
  <c r="O246" i="6" s="1"/>
  <c r="O247" i="6" s="1"/>
  <c r="O248" i="6" s="1"/>
  <c r="O249" i="6" s="1"/>
  <c r="O250" i="6" s="1"/>
  <c r="O251" i="6" s="1"/>
  <c r="O252" i="6" s="1"/>
  <c r="O253" i="6" s="1"/>
  <c r="O254" i="6" s="1"/>
  <c r="O255" i="6" s="1"/>
  <c r="O256" i="6" s="1"/>
  <c r="O257" i="6" s="1"/>
  <c r="O258" i="6" s="1"/>
  <c r="O259" i="6" s="1"/>
  <c r="O260" i="6" s="1"/>
  <c r="O261" i="6" s="1"/>
  <c r="O262" i="6" s="1"/>
  <c r="O263" i="6" s="1"/>
  <c r="O264" i="6" s="1"/>
  <c r="O265" i="6" s="1"/>
  <c r="O266" i="6" s="1"/>
  <c r="O267" i="6" s="1"/>
  <c r="O268" i="6" s="1"/>
  <c r="O269" i="6" s="1"/>
  <c r="O270" i="6" s="1"/>
  <c r="O271" i="6" s="1"/>
  <c r="O272" i="6" s="1"/>
  <c r="O273" i="6" s="1"/>
  <c r="O274" i="6" s="1"/>
  <c r="O275" i="6" s="1"/>
  <c r="O276" i="6" s="1"/>
  <c r="O277" i="6" s="1"/>
  <c r="O278" i="6" s="1"/>
  <c r="O279" i="6" s="1"/>
  <c r="O280" i="6" s="1"/>
  <c r="O281" i="6" s="1"/>
  <c r="O282" i="6" s="1"/>
  <c r="O283" i="6" s="1"/>
  <c r="O284" i="6" s="1"/>
  <c r="O285" i="6" s="1"/>
  <c r="O286" i="6" s="1"/>
  <c r="O287" i="6" s="1"/>
  <c r="O288" i="6" s="1"/>
  <c r="O289" i="6" s="1"/>
  <c r="O290" i="6" s="1"/>
  <c r="O291" i="6" s="1"/>
  <c r="O292" i="6" s="1"/>
  <c r="O293" i="6" s="1"/>
  <c r="O294" i="6" s="1"/>
  <c r="O295" i="6" s="1"/>
  <c r="O296" i="6" s="1"/>
  <c r="O297" i="6" s="1"/>
  <c r="O298" i="6" s="1"/>
  <c r="O299" i="6" s="1"/>
  <c r="O300" i="6" s="1"/>
  <c r="O301" i="6" s="1"/>
  <c r="O302" i="6" s="1"/>
  <c r="O303" i="6" s="1"/>
  <c r="O304" i="6" s="1"/>
  <c r="O305" i="6" s="1"/>
  <c r="O306" i="6" s="1"/>
  <c r="O307" i="6" s="1"/>
  <c r="O308" i="6" s="1"/>
  <c r="O309" i="6" s="1"/>
  <c r="O310" i="6" s="1"/>
  <c r="O311" i="6" s="1"/>
  <c r="O312" i="6" s="1"/>
  <c r="O313" i="6" s="1"/>
  <c r="O314" i="6" s="1"/>
  <c r="O315" i="6" s="1"/>
  <c r="O316" i="6" s="1"/>
  <c r="O317" i="6" s="1"/>
  <c r="O318" i="6" s="1"/>
  <c r="O319" i="6" s="1"/>
  <c r="O320" i="6" s="1"/>
  <c r="O321" i="6" s="1"/>
  <c r="O322" i="6" s="1"/>
  <c r="O323" i="6" s="1"/>
  <c r="O324" i="6" s="1"/>
  <c r="O325" i="6" s="1"/>
  <c r="O326" i="6" s="1"/>
  <c r="O327" i="6" s="1"/>
  <c r="O328" i="6" s="1"/>
  <c r="O329" i="6" s="1"/>
  <c r="O330" i="6" s="1"/>
  <c r="O331" i="6" s="1"/>
  <c r="O332" i="6" s="1"/>
  <c r="O333" i="6" s="1"/>
  <c r="O334" i="6" s="1"/>
  <c r="O335" i="6" s="1"/>
  <c r="O336" i="6" s="1"/>
  <c r="O337" i="6" s="1"/>
  <c r="O338" i="6" s="1"/>
  <c r="O339" i="6" s="1"/>
  <c r="O340" i="6" s="1"/>
  <c r="O341" i="6" s="1"/>
  <c r="O342" i="6" s="1"/>
  <c r="O343" i="6" s="1"/>
  <c r="O344" i="6" s="1"/>
  <c r="O345" i="6" s="1"/>
  <c r="O346" i="6" s="1"/>
  <c r="O347" i="6" s="1"/>
  <c r="O348" i="6" s="1"/>
  <c r="O349" i="6" s="1"/>
  <c r="O350" i="6" s="1"/>
  <c r="O351" i="6" s="1"/>
  <c r="O352" i="6" s="1"/>
  <c r="O353" i="6" s="1"/>
  <c r="O354" i="6" s="1"/>
  <c r="O355" i="6" s="1"/>
  <c r="O356" i="6" s="1"/>
  <c r="O357" i="6" s="1"/>
  <c r="O358" i="6" s="1"/>
  <c r="O359" i="6" s="1"/>
  <c r="O360" i="6" s="1"/>
  <c r="O361" i="6" s="1"/>
  <c r="O362" i="6" s="1"/>
  <c r="O363" i="6" s="1"/>
  <c r="O364" i="6" s="1"/>
  <c r="O365" i="6" s="1"/>
  <c r="O366" i="6" s="1"/>
  <c r="O367" i="6" s="1"/>
  <c r="O368" i="6" s="1"/>
  <c r="O369" i="6" s="1"/>
  <c r="O370" i="6" s="1"/>
  <c r="O371" i="6" s="1"/>
  <c r="O372" i="6" s="1"/>
  <c r="O373" i="6" s="1"/>
  <c r="O374" i="6" s="1"/>
  <c r="O375" i="6" s="1"/>
  <c r="G6" i="6"/>
  <c r="M19" i="6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324" i="6" s="1"/>
  <c r="M325" i="6" s="1"/>
  <c r="M326" i="6" s="1"/>
  <c r="M327" i="6" s="1"/>
  <c r="M328" i="6" s="1"/>
  <c r="M329" i="6" s="1"/>
  <c r="M330" i="6" s="1"/>
  <c r="M331" i="6" s="1"/>
  <c r="M332" i="6" s="1"/>
  <c r="M333" i="6" s="1"/>
  <c r="M334" i="6" s="1"/>
  <c r="M335" i="6" s="1"/>
  <c r="M336" i="6" s="1"/>
  <c r="M337" i="6" s="1"/>
  <c r="M338" i="6" s="1"/>
  <c r="M339" i="6" s="1"/>
  <c r="M340" i="6" s="1"/>
  <c r="M341" i="6" s="1"/>
  <c r="M342" i="6" s="1"/>
  <c r="M343" i="6" s="1"/>
  <c r="M344" i="6" s="1"/>
  <c r="M345" i="6" s="1"/>
  <c r="M346" i="6" s="1"/>
  <c r="M347" i="6" s="1"/>
  <c r="M348" i="6" s="1"/>
  <c r="M349" i="6" s="1"/>
  <c r="M350" i="6" s="1"/>
  <c r="M351" i="6" s="1"/>
  <c r="M352" i="6" s="1"/>
  <c r="M353" i="6" s="1"/>
  <c r="M354" i="6" s="1"/>
  <c r="M355" i="6" s="1"/>
  <c r="M356" i="6" s="1"/>
  <c r="M357" i="6" s="1"/>
  <c r="M358" i="6" s="1"/>
  <c r="M359" i="6" s="1"/>
  <c r="M360" i="6" s="1"/>
  <c r="M361" i="6" s="1"/>
  <c r="M362" i="6" s="1"/>
  <c r="M363" i="6" s="1"/>
  <c r="M364" i="6" s="1"/>
  <c r="M365" i="6" s="1"/>
  <c r="M366" i="6" s="1"/>
  <c r="M367" i="6" s="1"/>
  <c r="M368" i="6" s="1"/>
  <c r="M369" i="6" s="1"/>
  <c r="M370" i="6" s="1"/>
  <c r="M371" i="6" s="1"/>
  <c r="M372" i="6" s="1"/>
  <c r="M373" i="6" s="1"/>
  <c r="M374" i="6" s="1"/>
  <c r="F5" i="2" l="1"/>
  <c r="F10" i="2"/>
  <c r="U6" i="6"/>
  <c r="H7" i="6" s="1"/>
  <c r="Q6" i="6"/>
  <c r="F7" i="6" s="1"/>
  <c r="F9" i="6" s="1"/>
  <c r="O6" i="6"/>
  <c r="E7" i="6" s="1"/>
  <c r="E9" i="6" s="1"/>
  <c r="M6" i="6"/>
  <c r="D7" i="6" s="1"/>
  <c r="D9" i="6" s="1"/>
  <c r="K6" i="6"/>
  <c r="C7" i="6" s="1"/>
  <c r="C9" i="6" s="1"/>
  <c r="E13" i="2"/>
  <c r="G1" i="2"/>
  <c r="G2" i="2" s="1"/>
  <c r="G10" i="2" s="1"/>
  <c r="F7" i="2"/>
  <c r="F9" i="2"/>
  <c r="F8" i="2"/>
  <c r="F6" i="2"/>
  <c r="G9" i="6"/>
  <c r="H6" i="6"/>
  <c r="E21" i="2" l="1"/>
  <c r="E16" i="2"/>
  <c r="E20" i="2"/>
  <c r="E23" i="2"/>
  <c r="H9" i="6"/>
  <c r="H10" i="6" s="1"/>
  <c r="D7" i="1" s="1"/>
  <c r="D13" i="1" s="1"/>
  <c r="E17" i="2"/>
  <c r="E18" i="2"/>
  <c r="E22" i="2"/>
  <c r="C20" i="7"/>
  <c r="C21" i="7" s="1"/>
  <c r="E19" i="2"/>
  <c r="F13" i="2"/>
  <c r="G8" i="2"/>
  <c r="G7" i="2"/>
  <c r="G9" i="2"/>
  <c r="F16" i="2"/>
  <c r="G5" i="2"/>
  <c r="G6" i="2"/>
  <c r="H1" i="2"/>
  <c r="F21" i="2" l="1"/>
  <c r="F22" i="2"/>
  <c r="F17" i="2"/>
  <c r="E25" i="2"/>
  <c r="F23" i="2"/>
  <c r="F19" i="2"/>
  <c r="F18" i="2"/>
  <c r="F20" i="2"/>
  <c r="D20" i="7"/>
  <c r="D21" i="7" s="1"/>
  <c r="G13" i="2"/>
  <c r="H2" i="2"/>
  <c r="H10" i="2" s="1"/>
  <c r="G21" i="2" l="1"/>
  <c r="F25" i="2"/>
  <c r="E20" i="7"/>
  <c r="E21" i="7" s="1"/>
  <c r="H8" i="2"/>
  <c r="H7" i="2"/>
  <c r="H9" i="2"/>
  <c r="G19" i="2"/>
  <c r="G16" i="2"/>
  <c r="G20" i="2"/>
  <c r="G17" i="2"/>
  <c r="G22" i="2"/>
  <c r="G18" i="2"/>
  <c r="G23" i="2"/>
  <c r="H5" i="2"/>
  <c r="H6" i="2"/>
  <c r="I1" i="2"/>
  <c r="F20" i="7" l="1"/>
  <c r="F21" i="7" s="1"/>
  <c r="H13" i="2"/>
  <c r="G25" i="2"/>
  <c r="I2" i="2"/>
  <c r="I10" i="2" s="1"/>
  <c r="H21" i="2" l="1"/>
  <c r="G20" i="7"/>
  <c r="G21" i="7" s="1"/>
  <c r="I7" i="2"/>
  <c r="I9" i="2"/>
  <c r="I8" i="2"/>
  <c r="H18" i="2"/>
  <c r="H23" i="2"/>
  <c r="H19" i="2"/>
  <c r="H16" i="2"/>
  <c r="H20" i="2"/>
  <c r="H22" i="2"/>
  <c r="H17" i="2"/>
  <c r="I5" i="2"/>
  <c r="I6" i="2"/>
  <c r="J1" i="2"/>
  <c r="H20" i="7" l="1"/>
  <c r="H21" i="7" s="1"/>
  <c r="H22" i="7" s="1"/>
  <c r="D29" i="1" s="1"/>
  <c r="H25" i="2"/>
  <c r="I13" i="2"/>
  <c r="J2" i="2"/>
  <c r="J10" i="2" s="1"/>
  <c r="I21" i="2" l="1"/>
  <c r="J7" i="2"/>
  <c r="J9" i="2"/>
  <c r="J8" i="2"/>
  <c r="I17" i="2"/>
  <c r="I22" i="2"/>
  <c r="I18" i="2"/>
  <c r="I23" i="2"/>
  <c r="I19" i="2"/>
  <c r="I16" i="2"/>
  <c r="I20" i="2"/>
  <c r="J5" i="2"/>
  <c r="J6" i="2"/>
  <c r="I25" i="2" l="1"/>
  <c r="J13" i="2"/>
  <c r="J21" i="2" l="1"/>
  <c r="J16" i="2"/>
  <c r="J20" i="2"/>
  <c r="J17" i="2"/>
  <c r="J22" i="2"/>
  <c r="J18" i="2"/>
  <c r="J23" i="2"/>
  <c r="J19" i="2"/>
  <c r="J25" i="2" l="1"/>
  <c r="J27" i="2" l="1"/>
  <c r="J33" i="2" s="1"/>
  <c r="D24" i="1" s="1"/>
  <c r="D26" i="1" s="1"/>
  <c r="D28" i="1" s="1"/>
  <c r="D30" i="1" s="1"/>
  <c r="D32" i="1" s="1"/>
</calcChain>
</file>

<file path=xl/sharedStrings.xml><?xml version="1.0" encoding="utf-8"?>
<sst xmlns="http://schemas.openxmlformats.org/spreadsheetml/2006/main" count="96" uniqueCount="88">
  <si>
    <t>risk-free rate</t>
  </si>
  <si>
    <t>gearing</t>
  </si>
  <si>
    <t>equity beta</t>
  </si>
  <si>
    <t>debt beta</t>
  </si>
  <si>
    <t>vanilla WACC</t>
  </si>
  <si>
    <t>asset beta</t>
  </si>
  <si>
    <t>post-tax cost of equity</t>
  </si>
  <si>
    <t>inflation</t>
  </si>
  <si>
    <t>real cost of debt</t>
  </si>
  <si>
    <t>nominal cost of debt</t>
  </si>
  <si>
    <t>weight for embedded debt</t>
  </si>
  <si>
    <t>weight for new debt</t>
  </si>
  <si>
    <t>current market rates</t>
  </si>
  <si>
    <t>forward rate adjustment</t>
  </si>
  <si>
    <t>fees</t>
  </si>
  <si>
    <t>actual interest costs</t>
  </si>
  <si>
    <t>cost of embedded debt</t>
  </si>
  <si>
    <t>cost of new debt</t>
  </si>
  <si>
    <t>Total debt</t>
  </si>
  <si>
    <t>Weights</t>
  </si>
  <si>
    <t xml:space="preserve">Benchmark cost of new debt - nominal </t>
  </si>
  <si>
    <t>Out-turn cost of new debt calculator - PNGL</t>
  </si>
  <si>
    <t>Weighted average cost of new debt - nominal</t>
  </si>
  <si>
    <t>Sharing Factor</t>
  </si>
  <si>
    <t>Outturn - Cost of new debt - nominal</t>
  </si>
  <si>
    <t>iBoxx Benchmark</t>
  </si>
  <si>
    <t>Fixed 1</t>
  </si>
  <si>
    <t>Variable 1</t>
  </si>
  <si>
    <t>Fixed 2</t>
  </si>
  <si>
    <t>Issue Date</t>
  </si>
  <si>
    <t>Notes</t>
  </si>
  <si>
    <t>rounded to 2 decimal places</t>
  </si>
  <si>
    <t>Out-turn RFR</t>
  </si>
  <si>
    <t>Year</t>
  </si>
  <si>
    <t>Debt raised after 1 January 2023 - dates / amounts</t>
  </si>
  <si>
    <t>£m</t>
  </si>
  <si>
    <t>2025/26</t>
  </si>
  <si>
    <t>2026/27</t>
  </si>
  <si>
    <t>2027/28</t>
  </si>
  <si>
    <t>2028/29</t>
  </si>
  <si>
    <t>Variable 2</t>
  </si>
  <si>
    <t>Enter £m, Issue date and iBoxx benchmark for each debt  instrument in columnc B, C and D</t>
  </si>
  <si>
    <t>For variable drawdowns enter as above and also the average amount £m p.a. in columns E-J</t>
  </si>
  <si>
    <t>Average</t>
  </si>
  <si>
    <t>BoE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</si>
  <si>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</si>
  <si>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</si>
  <si>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</si>
  <si>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</si>
  <si>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</si>
  <si>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</si>
  <si>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</si>
  <si>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</si>
  <si>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</si>
  <si>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</si>
  <si>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</si>
  <si>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</si>
  <si>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new debt benchmark following adj</t>
  </si>
  <si>
    <t>Days with no data will be deleted and therefore excluded from any averaging.</t>
  </si>
  <si>
    <t>https://www.bankofengland.co.uk/-/media/boe/files/statistics/yield-curves/glcrealddata.zip</t>
  </si>
  <si>
    <t>https://www.ons.gov.uk/economy/inflationandpriceindices/timeseries/l55o/mm23</t>
  </si>
  <si>
    <t>Bank of England website data - yield on 20-year ILGs</t>
  </si>
  <si>
    <t>Office for National Statistics - CPIH Annual Rate</t>
  </si>
  <si>
    <t>File - GLC Real daily data_2016 to present</t>
  </si>
  <si>
    <t>Workbook tab -  4. spot curve</t>
  </si>
  <si>
    <r>
      <t xml:space="preserve">Out-turn RFR  </t>
    </r>
    <r>
      <rPr>
        <sz val="10"/>
        <color rgb="FFFF0000"/>
        <rFont val="Arial"/>
        <family val="2"/>
      </rPr>
      <t>- for illustrative purposes only until updated during the RP7 period.</t>
    </r>
  </si>
  <si>
    <t>2029/30</t>
  </si>
  <si>
    <t>2030/31</t>
  </si>
  <si>
    <t xml:space="preserve"> for illustrative purposes only until updated during the RP7 period.</t>
  </si>
  <si>
    <t>October</t>
  </si>
  <si>
    <r>
      <t>Out-turn Inflation</t>
    </r>
    <r>
      <rPr>
        <sz val="10"/>
        <color rgb="FFFF0000"/>
        <rFont val="Arial"/>
        <family val="2"/>
      </rPr>
      <t xml:space="preserve"> - for illustrative purposes only until updated during the RP7 period.</t>
    </r>
  </si>
  <si>
    <t>RP7 FD - current market rate plus forward rate adj</t>
  </si>
  <si>
    <t>Fixed 3</t>
  </si>
  <si>
    <t>Fixed 4</t>
  </si>
  <si>
    <t>Fixed 5</t>
  </si>
  <si>
    <t>Annual %</t>
  </si>
  <si>
    <t>RP7 FD RFR</t>
  </si>
  <si>
    <t>Fixed 6</t>
  </si>
  <si>
    <t>FD</t>
  </si>
  <si>
    <t>Out-turn</t>
  </si>
  <si>
    <t>Average %</t>
  </si>
  <si>
    <t>less 134 bps</t>
  </si>
  <si>
    <t>expected market return</t>
  </si>
  <si>
    <t>Annex I - RP7 Rate of Return Adjustment Mechanism</t>
  </si>
  <si>
    <t>RP7</t>
  </si>
  <si>
    <t>entries come from the Risk Free Rate tab</t>
  </si>
  <si>
    <t>entries come from Cost of New Debt tab</t>
  </si>
  <si>
    <t>entries come from the Inflation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</si>
</sst>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%_);\(0.0%\);\-\-"/>
    <numFmt numFmtId="167" formatCode="#,##0.000"/>
    <numFmt numFmtId="168" formatCode="yyyy"/>
    <numFmt numFmtId="169" formatCode="dd/mm/yy;@"/>
    <numFmt numFmtId="170" formatCode="0.0"/>
    <numFmt numFmtId="171" formatCode="0.0000"/>
    <numFmt numFmtId="172" formatCode="0.000000"/>
  </numFmts>
  <fonts count="17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0" tint="-0.249977111117893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0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9" fontId="7" fillId="0" borderId="0" xfId="2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9" fontId="7" fillId="0" borderId="1" xfId="2" applyFont="1" applyBorder="1" applyAlignment="1">
      <alignment horizontal="right" vertical="top"/>
    </xf>
    <xf numFmtId="9" fontId="7" fillId="0" borderId="2" xfId="2" applyFont="1" applyBorder="1" applyAlignment="1">
      <alignment horizontal="right" vertical="top"/>
    </xf>
    <xf numFmtId="9" fontId="7" fillId="0" borderId="0" xfId="2" applyFont="1" applyBorder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2" fontId="7" fillId="0" borderId="3" xfId="2" applyNumberFormat="1" applyFont="1" applyBorder="1" applyAlignment="1">
      <alignment horizontal="right" vertical="top"/>
    </xf>
    <xf numFmtId="2" fontId="7" fillId="0" borderId="0" xfId="0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2" fontId="7" fillId="0" borderId="0" xfId="2" applyNumberFormat="1" applyFont="1" applyFill="1" applyBorder="1" applyAlignment="1">
      <alignment horizontal="right" vertical="top"/>
    </xf>
    <xf numFmtId="168" fontId="9" fillId="0" borderId="1" xfId="0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15" fontId="11" fillId="0" borderId="0" xfId="0" applyNumberFormat="1" applyFont="1" applyAlignment="1">
      <alignment horizontal="center" vertical="top"/>
    </xf>
    <xf numFmtId="15" fontId="0" fillId="0" borderId="0" xfId="0" applyNumberFormat="1" applyAlignment="1">
      <alignment horizontal="center" vertical="top"/>
    </xf>
    <xf numFmtId="0" fontId="9" fillId="0" borderId="0" xfId="0" applyFont="1" applyAlignment="1">
      <alignment vertical="top"/>
    </xf>
    <xf numFmtId="0" fontId="5" fillId="0" borderId="0" xfId="0" applyFont="1"/>
    <xf numFmtId="165" fontId="7" fillId="0" borderId="0" xfId="0" applyNumberFormat="1" applyFont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8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0" fontId="10" fillId="0" borderId="0" xfId="0" applyFont="1"/>
    <xf numFmtId="4" fontId="7" fillId="0" borderId="0" xfId="0" applyNumberFormat="1" applyFont="1" applyAlignment="1">
      <alignment horizontal="right" vertical="top"/>
    </xf>
    <xf numFmtId="4" fontId="0" fillId="0" borderId="0" xfId="0" applyNumberFormat="1"/>
    <xf numFmtId="16" fontId="0" fillId="0" borderId="0" xfId="0" applyNumberFormat="1"/>
    <xf numFmtId="169" fontId="6" fillId="0" borderId="0" xfId="0" applyNumberFormat="1" applyFont="1"/>
    <xf numFmtId="2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4" fontId="0" fillId="0" borderId="2" xfId="0" applyNumberFormat="1" applyBorder="1"/>
    <xf numFmtId="1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69" fontId="13" fillId="0" borderId="0" xfId="3" applyNumberFormat="1"/>
    <xf numFmtId="170" fontId="0" fillId="0" borderId="0" xfId="0" applyNumberFormat="1"/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0" fontId="14" fillId="0" borderId="0" xfId="4" applyNumberFormat="1"/>
    <xf numFmtId="2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right"/>
    </xf>
    <xf numFmtId="0" fontId="15" fillId="0" borderId="0" xfId="0" applyFont="1"/>
    <xf numFmtId="170" fontId="0" fillId="0" borderId="0" xfId="0" applyNumberFormat="1" applyAlignment="1">
      <alignment horizontal="center"/>
    </xf>
    <xf numFmtId="170" fontId="0" fillId="0" borderId="0" xfId="0" applyNumberFormat="1" applyAlignment="1">
      <alignment horizontal="right"/>
    </xf>
    <xf numFmtId="0" fontId="12" fillId="0" borderId="0" xfId="0" applyFont="1"/>
    <xf numFmtId="43" fontId="3" fillId="0" borderId="0" xfId="1" applyFont="1" applyFill="1"/>
    <xf numFmtId="43" fontId="1" fillId="0" borderId="0" xfId="1" applyFont="1" applyFill="1"/>
    <xf numFmtId="43" fontId="12" fillId="0" borderId="0" xfId="1" applyFont="1" applyFill="1"/>
    <xf numFmtId="164" fontId="3" fillId="0" borderId="0" xfId="1" applyNumberFormat="1" applyFont="1" applyFill="1"/>
    <xf numFmtId="43" fontId="4" fillId="0" borderId="0" xfId="1" applyFont="1" applyFill="1"/>
    <xf numFmtId="43" fontId="3" fillId="0" borderId="2" xfId="1" applyFont="1" applyFill="1" applyBorder="1"/>
    <xf numFmtId="2" fontId="0" fillId="0" borderId="0" xfId="0" applyNumberFormat="1"/>
    <xf numFmtId="0" fontId="2" fillId="0" borderId="0" xfId="0" applyFont="1" applyAlignment="1">
      <alignment horizontal="left" vertical="top" wrapText="1"/>
    </xf>
  </cellXfs>
  <cellStyles count="5">
    <cellStyle name="Comma" xfId="1" builtinId="3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76200</xdr:rowOff>
    </xdr:from>
    <xdr:to>
      <xdr:col>8</xdr:col>
      <xdr:colOff>600074</xdr:colOff>
      <xdr:row>15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599" y="752475"/>
          <a:ext cx="486727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spreadsheet calculates out-turn WACC  following updates to risk free rate,</a:t>
          </a:r>
          <a:r>
            <a:rPr lang="en-GB" sz="1100" baseline="0"/>
            <a:t> </a:t>
          </a:r>
          <a:r>
            <a:rPr lang="en-GB" sz="1100"/>
            <a:t>cost of new debt and inflation.</a:t>
          </a:r>
        </a:p>
        <a:p>
          <a:endParaRPr lang="en-GB" sz="1100"/>
        </a:p>
        <a:p>
          <a:r>
            <a:rPr lang="en-GB" sz="1100"/>
            <a:t>Values</a:t>
          </a:r>
          <a:r>
            <a:rPr lang="en-GB" sz="1100" baseline="0"/>
            <a:t> shown in </a:t>
          </a:r>
          <a:r>
            <a:rPr lang="en-GB" sz="1100" baseline="0">
              <a:solidFill>
                <a:srgbClr val="FF0000"/>
              </a:solidFill>
            </a:rPr>
            <a:t>red </a:t>
          </a:r>
          <a:r>
            <a:rPr lang="en-GB" sz="1100" baseline="0">
              <a:solidFill>
                <a:sysClr val="windowText" lastClr="000000"/>
              </a:solidFill>
            </a:rPr>
            <a:t>in the FD and Outturn RoR tab will replace determined values.</a:t>
          </a:r>
          <a:endParaRPr lang="en-GB" sz="1100" i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ofengland.co.uk/-/media/boe/files/statistics/yield-curves/glcrealddata.zi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ns.gov.uk/economy/inflationandpriceindices/timeseries/l55o/mm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"/>
  <sheetViews>
    <sheetView tabSelected="1" zoomScaleNormal="100" workbookViewId="0">
      <selection activeCell="F21" sqref="F21"/>
    </sheetView>
  </sheetViews>
  <sheetFormatPr defaultRowHeight="12.5" x14ac:dyDescent="0.25"/>
  <sheetData>
    <row r="2" spans="2:2" ht="14" x14ac:dyDescent="0.3">
      <c r="B2" s="26" t="s">
        <v>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zoomScaleNormal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F37" sqref="F37"/>
    </sheetView>
  </sheetViews>
  <sheetFormatPr defaultColWidth="8.81640625" defaultRowHeight="12.5" x14ac:dyDescent="0.25"/>
  <cols>
    <col min="1" max="1" width="40.1796875" customWidth="1"/>
    <col min="5" max="5" width="9.26953125" customWidth="1"/>
    <col min="6" max="6" width="42.7265625" bestFit="1" customWidth="1"/>
  </cols>
  <sheetData>
    <row r="1" spans="1:6" ht="13" customHeight="1" x14ac:dyDescent="0.3">
      <c r="B1" s="69" t="s">
        <v>78</v>
      </c>
      <c r="C1" s="1"/>
      <c r="D1" s="69" t="s">
        <v>79</v>
      </c>
    </row>
    <row r="2" spans="1:6" ht="13" x14ac:dyDescent="0.3">
      <c r="A2" s="1"/>
      <c r="B2" s="69"/>
      <c r="C2" s="1"/>
      <c r="D2" s="69"/>
    </row>
    <row r="3" spans="1:6" ht="13" x14ac:dyDescent="0.3">
      <c r="A3" s="1"/>
      <c r="B3" s="1" t="s">
        <v>84</v>
      </c>
      <c r="C3" s="1"/>
      <c r="D3" s="1" t="str">
        <f>+B3</f>
        <v>RP7</v>
      </c>
      <c r="F3" s="1" t="s">
        <v>30</v>
      </c>
    </row>
    <row r="5" spans="1:6" x14ac:dyDescent="0.25">
      <c r="A5" t="s">
        <v>1</v>
      </c>
      <c r="B5" s="62">
        <v>0.55000000000000004</v>
      </c>
      <c r="D5" s="62">
        <v>0.55000000000000004</v>
      </c>
    </row>
    <row r="6" spans="1:6" x14ac:dyDescent="0.25">
      <c r="B6" s="62"/>
      <c r="D6" s="62"/>
    </row>
    <row r="7" spans="1:6" x14ac:dyDescent="0.25">
      <c r="A7" t="s">
        <v>0</v>
      </c>
      <c r="B7" s="63">
        <v>2.2000000000000002</v>
      </c>
      <c r="D7" s="64">
        <f>+'Risk Free Rate'!H10</f>
        <v>1.8099999999999996</v>
      </c>
      <c r="F7" t="s">
        <v>85</v>
      </c>
    </row>
    <row r="8" spans="1:6" x14ac:dyDescent="0.25">
      <c r="A8" t="s">
        <v>82</v>
      </c>
      <c r="B8" s="62">
        <v>6.5</v>
      </c>
      <c r="D8" s="62">
        <v>6.5</v>
      </c>
    </row>
    <row r="9" spans="1:6" x14ac:dyDescent="0.25">
      <c r="A9" t="s">
        <v>3</v>
      </c>
      <c r="B9" s="65">
        <v>7.4999999999999997E-2</v>
      </c>
      <c r="D9" s="65">
        <v>7.4999999999999997E-2</v>
      </c>
    </row>
    <row r="10" spans="1:6" x14ac:dyDescent="0.25">
      <c r="A10" t="s">
        <v>5</v>
      </c>
      <c r="B10" s="66">
        <v>0.35</v>
      </c>
      <c r="D10" s="66">
        <v>0.35</v>
      </c>
    </row>
    <row r="11" spans="1:6" x14ac:dyDescent="0.25">
      <c r="A11" t="s">
        <v>2</v>
      </c>
      <c r="B11" s="62">
        <f>B10/(1-B5)-B9*B5/(1-B5)</f>
        <v>0.68611111111111112</v>
      </c>
      <c r="D11" s="62">
        <f>D10/(1-D5)-D9*D5/(1-D5)</f>
        <v>0.68611111111111112</v>
      </c>
    </row>
    <row r="12" spans="1:6" x14ac:dyDescent="0.25">
      <c r="B12" s="62"/>
      <c r="D12" s="62"/>
    </row>
    <row r="13" spans="1:6" x14ac:dyDescent="0.25">
      <c r="A13" t="s">
        <v>6</v>
      </c>
      <c r="B13" s="62">
        <f t="shared" ref="B13" si="0">B7+(B8-B7)*B11</f>
        <v>5.1502777777777773</v>
      </c>
      <c r="D13" s="62">
        <f t="shared" ref="D13" si="1">D7+(D8-D7)*D11</f>
        <v>5.0278611111111111</v>
      </c>
    </row>
    <row r="14" spans="1:6" x14ac:dyDescent="0.25">
      <c r="B14" s="62"/>
      <c r="D14" s="62"/>
    </row>
    <row r="15" spans="1:6" x14ac:dyDescent="0.25">
      <c r="A15" t="s">
        <v>10</v>
      </c>
      <c r="B15" s="62">
        <v>0.3</v>
      </c>
      <c r="D15" s="62">
        <v>0.25</v>
      </c>
    </row>
    <row r="16" spans="1:6" x14ac:dyDescent="0.25">
      <c r="A16" t="s">
        <v>11</v>
      </c>
      <c r="B16" s="62">
        <f t="shared" ref="B16" si="2">1-B15</f>
        <v>0.7</v>
      </c>
      <c r="D16" s="62">
        <f t="shared" ref="D16" si="3">1-D15</f>
        <v>0.75</v>
      </c>
    </row>
    <row r="17" spans="1:6" x14ac:dyDescent="0.25">
      <c r="B17" s="62"/>
      <c r="D17" s="62"/>
    </row>
    <row r="18" spans="1:6" x14ac:dyDescent="0.25">
      <c r="A18" t="s">
        <v>15</v>
      </c>
      <c r="B18" s="62">
        <v>5.79</v>
      </c>
      <c r="D18" s="62">
        <v>5.79</v>
      </c>
    </row>
    <row r="19" spans="1:6" x14ac:dyDescent="0.25">
      <c r="A19" t="s">
        <v>14</v>
      </c>
      <c r="B19" s="62">
        <v>0.1</v>
      </c>
      <c r="D19" s="62">
        <v>0.2</v>
      </c>
    </row>
    <row r="20" spans="1:6" x14ac:dyDescent="0.25">
      <c r="A20" t="s">
        <v>16</v>
      </c>
      <c r="B20" s="67">
        <f t="shared" ref="B20" si="4">SUM(B18:B19)</f>
        <v>5.89</v>
      </c>
      <c r="D20" s="67">
        <f t="shared" ref="D20" si="5">SUM(D18:D19)</f>
        <v>5.99</v>
      </c>
    </row>
    <row r="21" spans="1:6" x14ac:dyDescent="0.25">
      <c r="B21" s="62"/>
      <c r="D21" s="62"/>
    </row>
    <row r="22" spans="1:6" x14ac:dyDescent="0.25">
      <c r="A22" t="s">
        <v>12</v>
      </c>
      <c r="B22" s="62">
        <v>6.1</v>
      </c>
      <c r="D22" s="62">
        <v>0</v>
      </c>
    </row>
    <row r="23" spans="1:6" x14ac:dyDescent="0.25">
      <c r="A23" t="s">
        <v>13</v>
      </c>
      <c r="B23" s="62">
        <v>0</v>
      </c>
      <c r="D23" s="62">
        <v>0</v>
      </c>
    </row>
    <row r="24" spans="1:6" x14ac:dyDescent="0.25">
      <c r="A24" t="s">
        <v>57</v>
      </c>
      <c r="B24" s="62">
        <v>0</v>
      </c>
      <c r="D24" s="64">
        <f>+'Cost of New Debt'!J33</f>
        <v>5.9448042804843713</v>
      </c>
      <c r="F24" t="s">
        <v>86</v>
      </c>
    </row>
    <row r="25" spans="1:6" x14ac:dyDescent="0.25">
      <c r="A25" t="s">
        <v>14</v>
      </c>
      <c r="B25" s="62">
        <f>+B19</f>
        <v>0.1</v>
      </c>
      <c r="D25" s="62">
        <f>+D19</f>
        <v>0.2</v>
      </c>
    </row>
    <row r="26" spans="1:6" x14ac:dyDescent="0.25">
      <c r="A26" t="s">
        <v>17</v>
      </c>
      <c r="B26" s="67">
        <f>B22+B23+B25</f>
        <v>6.1999999999999993</v>
      </c>
      <c r="D26" s="67">
        <f>D24+D23+D25</f>
        <v>6.1448042804843714</v>
      </c>
    </row>
    <row r="27" spans="1:6" x14ac:dyDescent="0.25">
      <c r="B27" s="62"/>
      <c r="D27" s="62"/>
    </row>
    <row r="28" spans="1:6" x14ac:dyDescent="0.25">
      <c r="A28" t="s">
        <v>9</v>
      </c>
      <c r="B28" s="62">
        <f t="shared" ref="B28" si="6">B20*B15+B26*B16</f>
        <v>6.1069999999999993</v>
      </c>
      <c r="D28" s="62">
        <f t="shared" ref="D28" si="7">D20*D15+D26*D16</f>
        <v>6.106103210363278</v>
      </c>
    </row>
    <row r="29" spans="1:6" x14ac:dyDescent="0.25">
      <c r="A29" t="s">
        <v>7</v>
      </c>
      <c r="B29" s="62">
        <v>1.55</v>
      </c>
      <c r="D29" s="64">
        <f>+Inflation!H22</f>
        <v>2.0000000000000018</v>
      </c>
      <c r="F29" t="s">
        <v>87</v>
      </c>
    </row>
    <row r="30" spans="1:6" x14ac:dyDescent="0.25">
      <c r="A30" t="s">
        <v>8</v>
      </c>
      <c r="B30" s="62">
        <f t="shared" ref="B30" si="8">100*((1+B28/100)/(1+B29/100)-1)</f>
        <v>4.4874446085672037</v>
      </c>
      <c r="D30" s="62">
        <f t="shared" ref="D30" si="9">100*((1+D28/100)/(1+D29/100)-1)</f>
        <v>4.0255913827090817</v>
      </c>
    </row>
    <row r="31" spans="1:6" x14ac:dyDescent="0.25">
      <c r="B31" s="62"/>
      <c r="D31" s="62"/>
    </row>
    <row r="32" spans="1:6" x14ac:dyDescent="0.25">
      <c r="A32" t="s">
        <v>4</v>
      </c>
      <c r="B32" s="62">
        <f t="shared" ref="B32" si="10">ROUND(+B30*B5+(1-B5)*B13,2)</f>
        <v>4.79</v>
      </c>
      <c r="D32" s="62">
        <f t="shared" ref="D32" si="11">ROUND(+D30*D5+(1-D5)*D13,2)</f>
        <v>4.4800000000000004</v>
      </c>
      <c r="F32" t="s">
        <v>31</v>
      </c>
    </row>
  </sheetData>
  <phoneticPr fontId="0" type="noConversion"/>
  <pageMargins left="0.75" right="0.75" top="1" bottom="1" header="0.5" footer="0.5"/>
  <pageSetup paperSize="9" scale="72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75"/>
  <sheetViews>
    <sheetView workbookViewId="0">
      <selection activeCell="E19" sqref="E19"/>
    </sheetView>
  </sheetViews>
  <sheetFormatPr defaultRowHeight="13" x14ac:dyDescent="0.3"/>
  <cols>
    <col min="1" max="1" width="13.1796875" bestFit="1" customWidth="1"/>
    <col min="2" max="2" width="2" customWidth="1"/>
    <col min="10" max="10" width="9.1796875" style="36" bestFit="1" customWidth="1"/>
    <col min="11" max="11" width="7.1796875" style="37" customWidth="1"/>
    <col min="12" max="12" width="8.1796875" style="36" bestFit="1" customWidth="1"/>
    <col min="13" max="13" width="7.1796875" style="37" customWidth="1"/>
    <col min="14" max="14" width="8.1796875" style="36" bestFit="1" customWidth="1"/>
    <col min="15" max="15" width="7.1796875" style="37" customWidth="1"/>
    <col min="16" max="16" width="8.1796875" style="36" bestFit="1" customWidth="1"/>
    <col min="17" max="17" width="7.1796875" style="37" customWidth="1"/>
    <col min="18" max="18" width="8.1796875" style="36" bestFit="1" customWidth="1"/>
    <col min="19" max="19" width="7.1796875" style="37" customWidth="1"/>
    <col min="20" max="20" width="8.1796875" style="36" bestFit="1" customWidth="1"/>
    <col min="21" max="21" width="7.1796875" style="37" customWidth="1"/>
  </cols>
  <sheetData>
    <row r="1" spans="1:21" x14ac:dyDescent="0.3">
      <c r="A1" s="1" t="s">
        <v>65</v>
      </c>
      <c r="J1" s="38" t="s">
        <v>61</v>
      </c>
      <c r="K1" s="39"/>
      <c r="L1" s="38"/>
      <c r="M1" s="39"/>
      <c r="N1" s="38"/>
      <c r="O1" s="39"/>
      <c r="P1" s="38"/>
      <c r="Q1" s="39"/>
      <c r="R1" s="38"/>
      <c r="S1" s="39"/>
      <c r="T1" s="38"/>
      <c r="U1" s="39"/>
    </row>
    <row r="2" spans="1:21" x14ac:dyDescent="0.3">
      <c r="J2" s="51" t="s">
        <v>59</v>
      </c>
      <c r="K2" s="39"/>
      <c r="L2" s="38"/>
      <c r="M2" s="39"/>
      <c r="N2" s="38"/>
      <c r="O2" s="39"/>
      <c r="P2" s="38"/>
      <c r="Q2" s="39"/>
      <c r="R2" s="38"/>
      <c r="S2" s="39"/>
      <c r="T2" s="38"/>
      <c r="U2" s="39"/>
    </row>
    <row r="3" spans="1:21" ht="14.5" x14ac:dyDescent="0.35">
      <c r="J3" s="58" t="s">
        <v>63</v>
      </c>
      <c r="K3" s="39"/>
      <c r="L3" s="38"/>
      <c r="M3" s="39"/>
      <c r="N3" s="38"/>
      <c r="O3" s="39"/>
      <c r="P3" s="38"/>
      <c r="Q3" s="39"/>
      <c r="R3" s="38"/>
      <c r="S3" s="39"/>
      <c r="T3" s="38"/>
      <c r="U3" s="39"/>
    </row>
    <row r="4" spans="1:21" ht="14.5" x14ac:dyDescent="0.35">
      <c r="A4" s="25" t="s">
        <v>33</v>
      </c>
      <c r="B4" s="30"/>
      <c r="C4" s="10" t="s">
        <v>36</v>
      </c>
      <c r="D4" s="10" t="s">
        <v>37</v>
      </c>
      <c r="E4" s="10" t="s">
        <v>38</v>
      </c>
      <c r="F4" s="10" t="s">
        <v>39</v>
      </c>
      <c r="G4" s="10" t="s">
        <v>66</v>
      </c>
      <c r="H4" s="10" t="s">
        <v>67</v>
      </c>
      <c r="J4" s="58" t="s">
        <v>64</v>
      </c>
      <c r="K4" s="39"/>
      <c r="L4" s="38"/>
      <c r="M4" s="39"/>
      <c r="N4" s="38"/>
      <c r="O4" s="39"/>
      <c r="P4" s="38"/>
      <c r="Q4" s="39"/>
      <c r="R4" s="38"/>
      <c r="S4" s="39"/>
      <c r="T4" s="38"/>
      <c r="U4" s="39"/>
    </row>
    <row r="5" spans="1:21" ht="14.5" x14ac:dyDescent="0.35">
      <c r="A5" s="25"/>
      <c r="B5" s="30"/>
      <c r="C5" s="30"/>
      <c r="D5" s="30"/>
      <c r="E5" s="30"/>
      <c r="F5" s="30"/>
      <c r="G5" s="30"/>
      <c r="H5" s="30"/>
      <c r="J5" s="58"/>
      <c r="K5" s="39"/>
      <c r="L5" s="38"/>
      <c r="M5" s="39"/>
      <c r="N5" s="38"/>
      <c r="O5" s="39"/>
      <c r="P5" s="38"/>
      <c r="Q5" s="39"/>
      <c r="R5" s="38"/>
      <c r="S5" s="39"/>
      <c r="T5" s="38"/>
      <c r="U5" s="39"/>
    </row>
    <row r="6" spans="1:21" x14ac:dyDescent="0.3">
      <c r="A6" t="s">
        <v>76</v>
      </c>
      <c r="B6" s="15"/>
      <c r="C6" s="33">
        <f>+'FD and Out-turn RoR'!B7</f>
        <v>2.2000000000000002</v>
      </c>
      <c r="D6" s="33">
        <f>+C6</f>
        <v>2.2000000000000002</v>
      </c>
      <c r="E6" s="33">
        <f>+D6</f>
        <v>2.2000000000000002</v>
      </c>
      <c r="F6" s="33">
        <f>+E6</f>
        <v>2.2000000000000002</v>
      </c>
      <c r="G6" s="33">
        <f>+F6</f>
        <v>2.2000000000000002</v>
      </c>
      <c r="H6" s="33">
        <f>+G6</f>
        <v>2.2000000000000002</v>
      </c>
      <c r="J6" s="36" t="s">
        <v>43</v>
      </c>
      <c r="K6" s="37">
        <f>AVERAGE(K10:K375)</f>
        <v>1.1000000000000059</v>
      </c>
      <c r="L6" s="37"/>
      <c r="M6" s="37">
        <f t="shared" ref="M6:U6" si="0">AVERAGE(M10:M375)</f>
        <v>1.1999999999999926</v>
      </c>
      <c r="N6" s="37"/>
      <c r="O6" s="37">
        <f t="shared" si="0"/>
        <v>1</v>
      </c>
      <c r="P6" s="37"/>
      <c r="Q6" s="37">
        <f t="shared" si="0"/>
        <v>0.89999999999999813</v>
      </c>
      <c r="R6" s="37"/>
      <c r="S6" s="37">
        <f t="shared" si="0"/>
        <v>0.80000000000000548</v>
      </c>
      <c r="T6" s="37"/>
      <c r="U6" s="37">
        <f t="shared" si="0"/>
        <v>0.69999999999999529</v>
      </c>
    </row>
    <row r="7" spans="1:21" x14ac:dyDescent="0.3">
      <c r="A7" t="s">
        <v>44</v>
      </c>
      <c r="B7" s="15"/>
      <c r="C7" s="33">
        <f>+K6</f>
        <v>1.1000000000000059</v>
      </c>
      <c r="D7" s="33">
        <f>+M6</f>
        <v>1.1999999999999926</v>
      </c>
      <c r="E7" s="33">
        <f>+O6</f>
        <v>1</v>
      </c>
      <c r="F7" s="33">
        <f>+Q6</f>
        <v>0.89999999999999813</v>
      </c>
      <c r="G7" s="33">
        <f>+S6</f>
        <v>0.80000000000000548</v>
      </c>
      <c r="H7" s="33">
        <f>+U6</f>
        <v>0.69999999999999529</v>
      </c>
    </row>
    <row r="8" spans="1:21" x14ac:dyDescent="0.3">
      <c r="A8" t="s">
        <v>81</v>
      </c>
      <c r="C8" s="34">
        <v>-1.34</v>
      </c>
      <c r="D8" s="34">
        <f>+C8</f>
        <v>-1.34</v>
      </c>
      <c r="E8" s="34">
        <f t="shared" ref="E8:H8" si="1">+D8</f>
        <v>-1.34</v>
      </c>
      <c r="F8" s="34">
        <f t="shared" si="1"/>
        <v>-1.34</v>
      </c>
      <c r="G8" s="34">
        <f t="shared" si="1"/>
        <v>-1.34</v>
      </c>
      <c r="H8" s="34">
        <f t="shared" si="1"/>
        <v>-1.34</v>
      </c>
      <c r="J8" s="36" t="s">
        <v>58</v>
      </c>
    </row>
    <row r="9" spans="1:21" x14ac:dyDescent="0.3">
      <c r="A9" t="s">
        <v>32</v>
      </c>
      <c r="C9" s="40">
        <f>+C6+C7+C8</f>
        <v>1.960000000000006</v>
      </c>
      <c r="D9" s="40">
        <f t="shared" ref="D9:H9" si="2">+D6+D7+D8</f>
        <v>2.0599999999999925</v>
      </c>
      <c r="E9" s="40">
        <f t="shared" si="2"/>
        <v>1.86</v>
      </c>
      <c r="F9" s="40">
        <f t="shared" si="2"/>
        <v>1.7599999999999982</v>
      </c>
      <c r="G9" s="40">
        <f t="shared" si="2"/>
        <v>1.6600000000000057</v>
      </c>
      <c r="H9" s="40">
        <f t="shared" si="2"/>
        <v>1.5599999999999954</v>
      </c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</row>
    <row r="10" spans="1:21" x14ac:dyDescent="0.3">
      <c r="A10" t="s">
        <v>43</v>
      </c>
      <c r="H10" s="34">
        <f>AVERAGE(C9:H9)</f>
        <v>1.8099999999999996</v>
      </c>
      <c r="J10" s="36">
        <v>45748</v>
      </c>
      <c r="K10" s="37">
        <v>1.1000000000000001</v>
      </c>
      <c r="L10" s="36">
        <v>46113</v>
      </c>
      <c r="M10" s="37">
        <v>1.2</v>
      </c>
      <c r="N10" s="36">
        <v>46478</v>
      </c>
      <c r="O10" s="37">
        <v>1</v>
      </c>
      <c r="P10" s="36">
        <v>46844</v>
      </c>
      <c r="Q10" s="37">
        <v>0.9</v>
      </c>
      <c r="R10" s="36">
        <v>47209</v>
      </c>
      <c r="S10" s="37">
        <v>0.8</v>
      </c>
      <c r="T10" s="36">
        <v>11049</v>
      </c>
      <c r="U10" s="37">
        <v>0.7</v>
      </c>
    </row>
    <row r="11" spans="1:21" x14ac:dyDescent="0.3">
      <c r="J11" s="36">
        <v>45749</v>
      </c>
      <c r="K11" s="37">
        <f>+K10</f>
        <v>1.1000000000000001</v>
      </c>
      <c r="L11" s="36">
        <v>46114</v>
      </c>
      <c r="M11" s="37">
        <f>+M10</f>
        <v>1.2</v>
      </c>
      <c r="N11" s="36">
        <v>46479</v>
      </c>
      <c r="O11" s="37">
        <f>+O10</f>
        <v>1</v>
      </c>
      <c r="P11" s="36">
        <v>46845</v>
      </c>
      <c r="Q11" s="37">
        <f>+Q10</f>
        <v>0.9</v>
      </c>
      <c r="R11" s="36">
        <v>47210</v>
      </c>
      <c r="S11" s="37">
        <f>+S10</f>
        <v>0.8</v>
      </c>
      <c r="T11" s="36">
        <v>11050</v>
      </c>
      <c r="U11" s="37">
        <f>+U10</f>
        <v>0.7</v>
      </c>
    </row>
    <row r="12" spans="1:21" x14ac:dyDescent="0.3">
      <c r="A12" s="35"/>
      <c r="J12" s="36">
        <v>45750</v>
      </c>
      <c r="K12" s="37">
        <f t="shared" ref="K12:Q75" si="3">+K11</f>
        <v>1.1000000000000001</v>
      </c>
      <c r="L12" s="36">
        <v>46115</v>
      </c>
      <c r="M12" s="37">
        <f t="shared" si="3"/>
        <v>1.2</v>
      </c>
      <c r="N12" s="36">
        <v>46480</v>
      </c>
      <c r="O12" s="37">
        <f t="shared" si="3"/>
        <v>1</v>
      </c>
      <c r="P12" s="36">
        <v>46846</v>
      </c>
      <c r="Q12" s="37">
        <f t="shared" si="3"/>
        <v>0.9</v>
      </c>
      <c r="R12" s="36">
        <v>47211</v>
      </c>
      <c r="S12" s="37">
        <f t="shared" ref="S12:S75" si="4">+S11</f>
        <v>0.8</v>
      </c>
      <c r="T12" s="36">
        <v>11051</v>
      </c>
      <c r="U12" s="37">
        <f t="shared" ref="U12:U75" si="5">+U11</f>
        <v>0.7</v>
      </c>
    </row>
    <row r="13" spans="1:21" x14ac:dyDescent="0.3">
      <c r="J13" s="36">
        <v>45751</v>
      </c>
      <c r="K13" s="37">
        <f t="shared" si="3"/>
        <v>1.1000000000000001</v>
      </c>
      <c r="L13" s="36">
        <v>46116</v>
      </c>
      <c r="M13" s="37">
        <f t="shared" si="3"/>
        <v>1.2</v>
      </c>
      <c r="N13" s="36">
        <v>46481</v>
      </c>
      <c r="O13" s="37">
        <f t="shared" si="3"/>
        <v>1</v>
      </c>
      <c r="P13" s="36">
        <v>46847</v>
      </c>
      <c r="Q13" s="37">
        <f t="shared" si="3"/>
        <v>0.9</v>
      </c>
      <c r="R13" s="36">
        <v>47212</v>
      </c>
      <c r="S13" s="37">
        <f t="shared" si="4"/>
        <v>0.8</v>
      </c>
      <c r="T13" s="36">
        <v>11052</v>
      </c>
      <c r="U13" s="37">
        <f t="shared" si="5"/>
        <v>0.7</v>
      </c>
    </row>
    <row r="14" spans="1:21" x14ac:dyDescent="0.3">
      <c r="J14" s="36">
        <v>45752</v>
      </c>
      <c r="K14" s="37">
        <f t="shared" si="3"/>
        <v>1.1000000000000001</v>
      </c>
      <c r="L14" s="36">
        <v>46117</v>
      </c>
      <c r="M14" s="37">
        <f t="shared" si="3"/>
        <v>1.2</v>
      </c>
      <c r="N14" s="36">
        <v>46482</v>
      </c>
      <c r="O14" s="37">
        <f t="shared" si="3"/>
        <v>1</v>
      </c>
      <c r="P14" s="36">
        <v>46848</v>
      </c>
      <c r="Q14" s="37">
        <f t="shared" si="3"/>
        <v>0.9</v>
      </c>
      <c r="R14" s="36">
        <v>47213</v>
      </c>
      <c r="S14" s="37">
        <f t="shared" si="4"/>
        <v>0.8</v>
      </c>
      <c r="T14" s="36">
        <v>11053</v>
      </c>
      <c r="U14" s="37">
        <f t="shared" si="5"/>
        <v>0.7</v>
      </c>
    </row>
    <row r="15" spans="1:21" x14ac:dyDescent="0.3">
      <c r="J15" s="36">
        <v>45753</v>
      </c>
      <c r="K15" s="37">
        <f t="shared" si="3"/>
        <v>1.1000000000000001</v>
      </c>
      <c r="L15" s="36">
        <v>46118</v>
      </c>
      <c r="M15" s="37">
        <f t="shared" si="3"/>
        <v>1.2</v>
      </c>
      <c r="N15" s="36">
        <v>46483</v>
      </c>
      <c r="O15" s="37">
        <f t="shared" si="3"/>
        <v>1</v>
      </c>
      <c r="P15" s="36">
        <v>46849</v>
      </c>
      <c r="Q15" s="37">
        <f t="shared" si="3"/>
        <v>0.9</v>
      </c>
      <c r="R15" s="36">
        <v>47214</v>
      </c>
      <c r="S15" s="37">
        <f t="shared" si="4"/>
        <v>0.8</v>
      </c>
      <c r="T15" s="36">
        <v>11054</v>
      </c>
      <c r="U15" s="37">
        <f t="shared" si="5"/>
        <v>0.7</v>
      </c>
    </row>
    <row r="16" spans="1:21" x14ac:dyDescent="0.3">
      <c r="J16" s="36">
        <v>45754</v>
      </c>
      <c r="K16" s="37">
        <f t="shared" si="3"/>
        <v>1.1000000000000001</v>
      </c>
      <c r="L16" s="36">
        <v>46119</v>
      </c>
      <c r="M16" s="37">
        <f t="shared" si="3"/>
        <v>1.2</v>
      </c>
      <c r="N16" s="36">
        <v>46484</v>
      </c>
      <c r="O16" s="37">
        <f t="shared" si="3"/>
        <v>1</v>
      </c>
      <c r="P16" s="36">
        <v>46850</v>
      </c>
      <c r="Q16" s="37">
        <f t="shared" si="3"/>
        <v>0.9</v>
      </c>
      <c r="R16" s="36">
        <v>47215</v>
      </c>
      <c r="S16" s="37">
        <f t="shared" si="4"/>
        <v>0.8</v>
      </c>
      <c r="T16" s="36">
        <v>11055</v>
      </c>
      <c r="U16" s="37">
        <f t="shared" si="5"/>
        <v>0.7</v>
      </c>
    </row>
    <row r="17" spans="10:21" x14ac:dyDescent="0.3">
      <c r="J17" s="36">
        <v>45755</v>
      </c>
      <c r="K17" s="37">
        <f t="shared" si="3"/>
        <v>1.1000000000000001</v>
      </c>
      <c r="L17" s="36">
        <v>46120</v>
      </c>
      <c r="M17" s="37">
        <f t="shared" si="3"/>
        <v>1.2</v>
      </c>
      <c r="N17" s="36">
        <v>46485</v>
      </c>
      <c r="O17" s="37">
        <f t="shared" si="3"/>
        <v>1</v>
      </c>
      <c r="P17" s="36">
        <v>46851</v>
      </c>
      <c r="Q17" s="37">
        <f t="shared" si="3"/>
        <v>0.9</v>
      </c>
      <c r="R17" s="36">
        <v>47216</v>
      </c>
      <c r="S17" s="37">
        <f t="shared" si="4"/>
        <v>0.8</v>
      </c>
      <c r="T17" s="36">
        <v>11056</v>
      </c>
      <c r="U17" s="37">
        <f t="shared" si="5"/>
        <v>0.7</v>
      </c>
    </row>
    <row r="18" spans="10:21" x14ac:dyDescent="0.3">
      <c r="J18" s="36">
        <v>45756</v>
      </c>
      <c r="K18" s="37">
        <f t="shared" si="3"/>
        <v>1.1000000000000001</v>
      </c>
      <c r="L18" s="36">
        <v>46121</v>
      </c>
      <c r="M18" s="37">
        <f t="shared" si="3"/>
        <v>1.2</v>
      </c>
      <c r="N18" s="36">
        <v>46486</v>
      </c>
      <c r="O18" s="37">
        <f t="shared" si="3"/>
        <v>1</v>
      </c>
      <c r="P18" s="36">
        <v>46852</v>
      </c>
      <c r="Q18" s="37">
        <f t="shared" si="3"/>
        <v>0.9</v>
      </c>
      <c r="R18" s="36">
        <v>47217</v>
      </c>
      <c r="S18" s="37">
        <f t="shared" si="4"/>
        <v>0.8</v>
      </c>
      <c r="T18" s="36">
        <v>11057</v>
      </c>
      <c r="U18" s="37">
        <f t="shared" si="5"/>
        <v>0.7</v>
      </c>
    </row>
    <row r="19" spans="10:21" x14ac:dyDescent="0.3">
      <c r="J19" s="36">
        <v>45757</v>
      </c>
      <c r="K19" s="37">
        <f t="shared" si="3"/>
        <v>1.1000000000000001</v>
      </c>
      <c r="L19" s="36">
        <v>46122</v>
      </c>
      <c r="M19" s="37">
        <f t="shared" si="3"/>
        <v>1.2</v>
      </c>
      <c r="N19" s="36">
        <v>46487</v>
      </c>
      <c r="O19" s="37">
        <f t="shared" si="3"/>
        <v>1</v>
      </c>
      <c r="P19" s="36">
        <v>46853</v>
      </c>
      <c r="Q19" s="37">
        <f t="shared" si="3"/>
        <v>0.9</v>
      </c>
      <c r="R19" s="36">
        <v>47218</v>
      </c>
      <c r="S19" s="37">
        <f t="shared" si="4"/>
        <v>0.8</v>
      </c>
      <c r="T19" s="36">
        <v>11058</v>
      </c>
      <c r="U19" s="37">
        <f t="shared" si="5"/>
        <v>0.7</v>
      </c>
    </row>
    <row r="20" spans="10:21" x14ac:dyDescent="0.3">
      <c r="J20" s="36">
        <v>45758</v>
      </c>
      <c r="K20" s="37">
        <f t="shared" si="3"/>
        <v>1.1000000000000001</v>
      </c>
      <c r="L20" s="36">
        <v>46123</v>
      </c>
      <c r="M20" s="37">
        <f t="shared" si="3"/>
        <v>1.2</v>
      </c>
      <c r="N20" s="36">
        <v>46488</v>
      </c>
      <c r="O20" s="37">
        <f t="shared" si="3"/>
        <v>1</v>
      </c>
      <c r="P20" s="36">
        <v>46854</v>
      </c>
      <c r="Q20" s="37">
        <f t="shared" si="3"/>
        <v>0.9</v>
      </c>
      <c r="R20" s="36">
        <v>47219</v>
      </c>
      <c r="S20" s="37">
        <f t="shared" si="4"/>
        <v>0.8</v>
      </c>
      <c r="T20" s="36">
        <v>11059</v>
      </c>
      <c r="U20" s="37">
        <f t="shared" si="5"/>
        <v>0.7</v>
      </c>
    </row>
    <row r="21" spans="10:21" x14ac:dyDescent="0.3">
      <c r="J21" s="36">
        <v>45759</v>
      </c>
      <c r="K21" s="37">
        <f t="shared" si="3"/>
        <v>1.1000000000000001</v>
      </c>
      <c r="L21" s="36">
        <v>46124</v>
      </c>
      <c r="M21" s="37">
        <f t="shared" si="3"/>
        <v>1.2</v>
      </c>
      <c r="N21" s="36">
        <v>46489</v>
      </c>
      <c r="O21" s="37">
        <f t="shared" si="3"/>
        <v>1</v>
      </c>
      <c r="P21" s="36">
        <v>46855</v>
      </c>
      <c r="Q21" s="37">
        <f t="shared" si="3"/>
        <v>0.9</v>
      </c>
      <c r="R21" s="36">
        <v>47220</v>
      </c>
      <c r="S21" s="37">
        <f t="shared" si="4"/>
        <v>0.8</v>
      </c>
      <c r="T21" s="36">
        <v>11060</v>
      </c>
      <c r="U21" s="37">
        <f t="shared" si="5"/>
        <v>0.7</v>
      </c>
    </row>
    <row r="22" spans="10:21" x14ac:dyDescent="0.3">
      <c r="J22" s="36">
        <v>45760</v>
      </c>
      <c r="K22" s="37">
        <f t="shared" si="3"/>
        <v>1.1000000000000001</v>
      </c>
      <c r="L22" s="36">
        <v>46125</v>
      </c>
      <c r="M22" s="37">
        <f t="shared" si="3"/>
        <v>1.2</v>
      </c>
      <c r="N22" s="36">
        <v>46490</v>
      </c>
      <c r="O22" s="37">
        <f t="shared" si="3"/>
        <v>1</v>
      </c>
      <c r="P22" s="36">
        <v>46856</v>
      </c>
      <c r="Q22" s="37">
        <f t="shared" si="3"/>
        <v>0.9</v>
      </c>
      <c r="R22" s="36">
        <v>47221</v>
      </c>
      <c r="S22" s="37">
        <f t="shared" si="4"/>
        <v>0.8</v>
      </c>
      <c r="T22" s="36">
        <v>11061</v>
      </c>
      <c r="U22" s="37">
        <f t="shared" si="5"/>
        <v>0.7</v>
      </c>
    </row>
    <row r="23" spans="10:21" x14ac:dyDescent="0.3">
      <c r="J23" s="36">
        <v>45761</v>
      </c>
      <c r="K23" s="37">
        <f t="shared" si="3"/>
        <v>1.1000000000000001</v>
      </c>
      <c r="L23" s="36">
        <v>46126</v>
      </c>
      <c r="M23" s="37">
        <f t="shared" si="3"/>
        <v>1.2</v>
      </c>
      <c r="N23" s="36">
        <v>46491</v>
      </c>
      <c r="O23" s="37">
        <f t="shared" si="3"/>
        <v>1</v>
      </c>
      <c r="P23" s="36">
        <v>46857</v>
      </c>
      <c r="Q23" s="37">
        <f t="shared" si="3"/>
        <v>0.9</v>
      </c>
      <c r="R23" s="36">
        <v>47222</v>
      </c>
      <c r="S23" s="37">
        <f t="shared" si="4"/>
        <v>0.8</v>
      </c>
      <c r="T23" s="36">
        <v>11062</v>
      </c>
      <c r="U23" s="37">
        <f t="shared" si="5"/>
        <v>0.7</v>
      </c>
    </row>
    <row r="24" spans="10:21" x14ac:dyDescent="0.3">
      <c r="J24" s="36">
        <v>45762</v>
      </c>
      <c r="K24" s="37">
        <f t="shared" si="3"/>
        <v>1.1000000000000001</v>
      </c>
      <c r="L24" s="36">
        <v>46127</v>
      </c>
      <c r="M24" s="37">
        <f t="shared" si="3"/>
        <v>1.2</v>
      </c>
      <c r="N24" s="36">
        <v>46492</v>
      </c>
      <c r="O24" s="37">
        <f t="shared" si="3"/>
        <v>1</v>
      </c>
      <c r="P24" s="36">
        <v>46858</v>
      </c>
      <c r="Q24" s="37">
        <f t="shared" si="3"/>
        <v>0.9</v>
      </c>
      <c r="R24" s="36">
        <v>47223</v>
      </c>
      <c r="S24" s="37">
        <f t="shared" si="4"/>
        <v>0.8</v>
      </c>
      <c r="T24" s="36">
        <v>11063</v>
      </c>
      <c r="U24" s="37">
        <f t="shared" si="5"/>
        <v>0.7</v>
      </c>
    </row>
    <row r="25" spans="10:21" x14ac:dyDescent="0.3">
      <c r="J25" s="36">
        <v>45763</v>
      </c>
      <c r="K25" s="37">
        <f t="shared" si="3"/>
        <v>1.1000000000000001</v>
      </c>
      <c r="L25" s="36">
        <v>46128</v>
      </c>
      <c r="M25" s="37">
        <f t="shared" si="3"/>
        <v>1.2</v>
      </c>
      <c r="N25" s="36">
        <v>46493</v>
      </c>
      <c r="O25" s="37">
        <f t="shared" si="3"/>
        <v>1</v>
      </c>
      <c r="P25" s="36">
        <v>46859</v>
      </c>
      <c r="Q25" s="37">
        <f t="shared" si="3"/>
        <v>0.9</v>
      </c>
      <c r="R25" s="36">
        <v>47224</v>
      </c>
      <c r="S25" s="37">
        <f t="shared" si="4"/>
        <v>0.8</v>
      </c>
      <c r="T25" s="36">
        <v>11064</v>
      </c>
      <c r="U25" s="37">
        <f t="shared" si="5"/>
        <v>0.7</v>
      </c>
    </row>
    <row r="26" spans="10:21" x14ac:dyDescent="0.3">
      <c r="J26" s="36">
        <v>45764</v>
      </c>
      <c r="K26" s="37">
        <f t="shared" si="3"/>
        <v>1.1000000000000001</v>
      </c>
      <c r="L26" s="36">
        <v>46129</v>
      </c>
      <c r="M26" s="37">
        <f t="shared" si="3"/>
        <v>1.2</v>
      </c>
      <c r="N26" s="36">
        <v>46494</v>
      </c>
      <c r="O26" s="37">
        <f t="shared" si="3"/>
        <v>1</v>
      </c>
      <c r="P26" s="36">
        <v>46860</v>
      </c>
      <c r="Q26" s="37">
        <f t="shared" si="3"/>
        <v>0.9</v>
      </c>
      <c r="R26" s="36">
        <v>47225</v>
      </c>
      <c r="S26" s="37">
        <f t="shared" si="4"/>
        <v>0.8</v>
      </c>
      <c r="T26" s="36">
        <v>11065</v>
      </c>
      <c r="U26" s="37">
        <f t="shared" si="5"/>
        <v>0.7</v>
      </c>
    </row>
    <row r="27" spans="10:21" x14ac:dyDescent="0.3">
      <c r="J27" s="36">
        <v>45765</v>
      </c>
      <c r="K27" s="37">
        <f t="shared" si="3"/>
        <v>1.1000000000000001</v>
      </c>
      <c r="L27" s="36">
        <v>46130</v>
      </c>
      <c r="M27" s="37">
        <f t="shared" si="3"/>
        <v>1.2</v>
      </c>
      <c r="N27" s="36">
        <v>46495</v>
      </c>
      <c r="O27" s="37">
        <f t="shared" si="3"/>
        <v>1</v>
      </c>
      <c r="P27" s="36">
        <v>46861</v>
      </c>
      <c r="Q27" s="37">
        <f t="shared" si="3"/>
        <v>0.9</v>
      </c>
      <c r="R27" s="36">
        <v>47226</v>
      </c>
      <c r="S27" s="37">
        <f t="shared" si="4"/>
        <v>0.8</v>
      </c>
      <c r="T27" s="36">
        <v>11066</v>
      </c>
      <c r="U27" s="37">
        <f t="shared" si="5"/>
        <v>0.7</v>
      </c>
    </row>
    <row r="28" spans="10:21" x14ac:dyDescent="0.3">
      <c r="J28" s="36">
        <v>45766</v>
      </c>
      <c r="K28" s="37">
        <f t="shared" si="3"/>
        <v>1.1000000000000001</v>
      </c>
      <c r="L28" s="36">
        <v>46131</v>
      </c>
      <c r="M28" s="37">
        <f t="shared" si="3"/>
        <v>1.2</v>
      </c>
      <c r="N28" s="36">
        <v>46496</v>
      </c>
      <c r="O28" s="37">
        <f t="shared" si="3"/>
        <v>1</v>
      </c>
      <c r="P28" s="36">
        <v>46862</v>
      </c>
      <c r="Q28" s="37">
        <f t="shared" si="3"/>
        <v>0.9</v>
      </c>
      <c r="R28" s="36">
        <v>47227</v>
      </c>
      <c r="S28" s="37">
        <f t="shared" si="4"/>
        <v>0.8</v>
      </c>
      <c r="T28" s="36">
        <v>11067</v>
      </c>
      <c r="U28" s="37">
        <f t="shared" si="5"/>
        <v>0.7</v>
      </c>
    </row>
    <row r="29" spans="10:21" x14ac:dyDescent="0.3">
      <c r="J29" s="36">
        <v>45767</v>
      </c>
      <c r="K29" s="37">
        <f t="shared" si="3"/>
        <v>1.1000000000000001</v>
      </c>
      <c r="L29" s="36">
        <v>46132</v>
      </c>
      <c r="M29" s="37">
        <f t="shared" si="3"/>
        <v>1.2</v>
      </c>
      <c r="N29" s="36">
        <v>46497</v>
      </c>
      <c r="O29" s="37">
        <f t="shared" si="3"/>
        <v>1</v>
      </c>
      <c r="P29" s="36">
        <v>46863</v>
      </c>
      <c r="Q29" s="37">
        <f t="shared" si="3"/>
        <v>0.9</v>
      </c>
      <c r="R29" s="36">
        <v>47228</v>
      </c>
      <c r="S29" s="37">
        <f t="shared" si="4"/>
        <v>0.8</v>
      </c>
      <c r="T29" s="36">
        <v>11068</v>
      </c>
      <c r="U29" s="37">
        <f t="shared" si="5"/>
        <v>0.7</v>
      </c>
    </row>
    <row r="30" spans="10:21" x14ac:dyDescent="0.3">
      <c r="J30" s="36">
        <v>45768</v>
      </c>
      <c r="K30" s="37">
        <f t="shared" si="3"/>
        <v>1.1000000000000001</v>
      </c>
      <c r="L30" s="36">
        <v>46133</v>
      </c>
      <c r="M30" s="37">
        <f t="shared" si="3"/>
        <v>1.2</v>
      </c>
      <c r="N30" s="36">
        <v>46498</v>
      </c>
      <c r="O30" s="37">
        <f t="shared" si="3"/>
        <v>1</v>
      </c>
      <c r="P30" s="36">
        <v>46864</v>
      </c>
      <c r="Q30" s="37">
        <f t="shared" si="3"/>
        <v>0.9</v>
      </c>
      <c r="R30" s="36">
        <v>47229</v>
      </c>
      <c r="S30" s="37">
        <f t="shared" si="4"/>
        <v>0.8</v>
      </c>
      <c r="T30" s="36">
        <v>11069</v>
      </c>
      <c r="U30" s="37">
        <f t="shared" si="5"/>
        <v>0.7</v>
      </c>
    </row>
    <row r="31" spans="10:21" x14ac:dyDescent="0.3">
      <c r="J31" s="36">
        <v>45769</v>
      </c>
      <c r="K31" s="37">
        <f t="shared" si="3"/>
        <v>1.1000000000000001</v>
      </c>
      <c r="L31" s="36">
        <v>46134</v>
      </c>
      <c r="M31" s="37">
        <f t="shared" si="3"/>
        <v>1.2</v>
      </c>
      <c r="N31" s="36">
        <v>46499</v>
      </c>
      <c r="O31" s="37">
        <f t="shared" si="3"/>
        <v>1</v>
      </c>
      <c r="P31" s="36">
        <v>46865</v>
      </c>
      <c r="Q31" s="37">
        <f t="shared" si="3"/>
        <v>0.9</v>
      </c>
      <c r="R31" s="36">
        <v>47230</v>
      </c>
      <c r="S31" s="37">
        <f t="shared" si="4"/>
        <v>0.8</v>
      </c>
      <c r="T31" s="36">
        <v>11070</v>
      </c>
      <c r="U31" s="37">
        <f t="shared" si="5"/>
        <v>0.7</v>
      </c>
    </row>
    <row r="32" spans="10:21" x14ac:dyDescent="0.3">
      <c r="J32" s="36">
        <v>45770</v>
      </c>
      <c r="K32" s="37">
        <f t="shared" si="3"/>
        <v>1.1000000000000001</v>
      </c>
      <c r="L32" s="36">
        <v>46135</v>
      </c>
      <c r="M32" s="37">
        <f t="shared" si="3"/>
        <v>1.2</v>
      </c>
      <c r="N32" s="36">
        <v>46500</v>
      </c>
      <c r="O32" s="37">
        <f t="shared" si="3"/>
        <v>1</v>
      </c>
      <c r="P32" s="36">
        <v>46866</v>
      </c>
      <c r="Q32" s="37">
        <f t="shared" si="3"/>
        <v>0.9</v>
      </c>
      <c r="R32" s="36">
        <v>47231</v>
      </c>
      <c r="S32" s="37">
        <f t="shared" si="4"/>
        <v>0.8</v>
      </c>
      <c r="T32" s="36">
        <v>11071</v>
      </c>
      <c r="U32" s="37">
        <f t="shared" si="5"/>
        <v>0.7</v>
      </c>
    </row>
    <row r="33" spans="10:21" x14ac:dyDescent="0.3">
      <c r="J33" s="36">
        <v>45771</v>
      </c>
      <c r="K33" s="37">
        <f t="shared" si="3"/>
        <v>1.1000000000000001</v>
      </c>
      <c r="L33" s="36">
        <v>46136</v>
      </c>
      <c r="M33" s="37">
        <f t="shared" si="3"/>
        <v>1.2</v>
      </c>
      <c r="N33" s="36">
        <v>46501</v>
      </c>
      <c r="O33" s="37">
        <f t="shared" si="3"/>
        <v>1</v>
      </c>
      <c r="P33" s="36">
        <v>46867</v>
      </c>
      <c r="Q33" s="37">
        <f t="shared" si="3"/>
        <v>0.9</v>
      </c>
      <c r="R33" s="36">
        <v>47232</v>
      </c>
      <c r="S33" s="37">
        <f t="shared" si="4"/>
        <v>0.8</v>
      </c>
      <c r="T33" s="36">
        <v>11072</v>
      </c>
      <c r="U33" s="37">
        <f t="shared" si="5"/>
        <v>0.7</v>
      </c>
    </row>
    <row r="34" spans="10:21" x14ac:dyDescent="0.3">
      <c r="J34" s="36">
        <v>45772</v>
      </c>
      <c r="K34" s="37">
        <f t="shared" si="3"/>
        <v>1.1000000000000001</v>
      </c>
      <c r="L34" s="36">
        <v>46137</v>
      </c>
      <c r="M34" s="37">
        <f t="shared" si="3"/>
        <v>1.2</v>
      </c>
      <c r="N34" s="36">
        <v>46502</v>
      </c>
      <c r="O34" s="37">
        <f t="shared" si="3"/>
        <v>1</v>
      </c>
      <c r="P34" s="36">
        <v>46868</v>
      </c>
      <c r="Q34" s="37">
        <f t="shared" si="3"/>
        <v>0.9</v>
      </c>
      <c r="R34" s="36">
        <v>47233</v>
      </c>
      <c r="S34" s="37">
        <f t="shared" si="4"/>
        <v>0.8</v>
      </c>
      <c r="T34" s="36">
        <v>11073</v>
      </c>
      <c r="U34" s="37">
        <f t="shared" si="5"/>
        <v>0.7</v>
      </c>
    </row>
    <row r="35" spans="10:21" x14ac:dyDescent="0.3">
      <c r="J35" s="36">
        <v>45773</v>
      </c>
      <c r="K35" s="37">
        <f t="shared" si="3"/>
        <v>1.1000000000000001</v>
      </c>
      <c r="L35" s="36">
        <v>46138</v>
      </c>
      <c r="M35" s="37">
        <f t="shared" si="3"/>
        <v>1.2</v>
      </c>
      <c r="N35" s="36">
        <v>46503</v>
      </c>
      <c r="O35" s="37">
        <f t="shared" si="3"/>
        <v>1</v>
      </c>
      <c r="P35" s="36">
        <v>46869</v>
      </c>
      <c r="Q35" s="37">
        <f t="shared" si="3"/>
        <v>0.9</v>
      </c>
      <c r="R35" s="36">
        <v>47234</v>
      </c>
      <c r="S35" s="37">
        <f t="shared" si="4"/>
        <v>0.8</v>
      </c>
      <c r="T35" s="36">
        <v>11074</v>
      </c>
      <c r="U35" s="37">
        <f t="shared" si="5"/>
        <v>0.7</v>
      </c>
    </row>
    <row r="36" spans="10:21" x14ac:dyDescent="0.3">
      <c r="J36" s="36">
        <v>45774</v>
      </c>
      <c r="K36" s="37">
        <f t="shared" si="3"/>
        <v>1.1000000000000001</v>
      </c>
      <c r="L36" s="36">
        <v>46139</v>
      </c>
      <c r="M36" s="37">
        <f t="shared" si="3"/>
        <v>1.2</v>
      </c>
      <c r="N36" s="36">
        <v>46504</v>
      </c>
      <c r="O36" s="37">
        <f t="shared" si="3"/>
        <v>1</v>
      </c>
      <c r="P36" s="36">
        <v>46870</v>
      </c>
      <c r="Q36" s="37">
        <f t="shared" si="3"/>
        <v>0.9</v>
      </c>
      <c r="R36" s="36">
        <v>47235</v>
      </c>
      <c r="S36" s="37">
        <f t="shared" si="4"/>
        <v>0.8</v>
      </c>
      <c r="T36" s="36">
        <v>11075</v>
      </c>
      <c r="U36" s="37">
        <f t="shared" si="5"/>
        <v>0.7</v>
      </c>
    </row>
    <row r="37" spans="10:21" x14ac:dyDescent="0.3">
      <c r="J37" s="36">
        <v>45775</v>
      </c>
      <c r="K37" s="37">
        <f t="shared" si="3"/>
        <v>1.1000000000000001</v>
      </c>
      <c r="L37" s="36">
        <v>46140</v>
      </c>
      <c r="M37" s="37">
        <f t="shared" si="3"/>
        <v>1.2</v>
      </c>
      <c r="N37" s="36">
        <v>46505</v>
      </c>
      <c r="O37" s="37">
        <f t="shared" si="3"/>
        <v>1</v>
      </c>
      <c r="P37" s="36">
        <v>46871</v>
      </c>
      <c r="Q37" s="37">
        <f t="shared" si="3"/>
        <v>0.9</v>
      </c>
      <c r="R37" s="36">
        <v>47236</v>
      </c>
      <c r="S37" s="37">
        <f t="shared" si="4"/>
        <v>0.8</v>
      </c>
      <c r="T37" s="36">
        <v>11076</v>
      </c>
      <c r="U37" s="37">
        <f t="shared" si="5"/>
        <v>0.7</v>
      </c>
    </row>
    <row r="38" spans="10:21" x14ac:dyDescent="0.3">
      <c r="J38" s="36">
        <v>45776</v>
      </c>
      <c r="K38" s="37">
        <f t="shared" si="3"/>
        <v>1.1000000000000001</v>
      </c>
      <c r="L38" s="36">
        <v>46141</v>
      </c>
      <c r="M38" s="37">
        <f t="shared" si="3"/>
        <v>1.2</v>
      </c>
      <c r="N38" s="36">
        <v>46506</v>
      </c>
      <c r="O38" s="37">
        <f t="shared" si="3"/>
        <v>1</v>
      </c>
      <c r="P38" s="36">
        <v>46872</v>
      </c>
      <c r="Q38" s="37">
        <f t="shared" si="3"/>
        <v>0.9</v>
      </c>
      <c r="R38" s="36">
        <v>47237</v>
      </c>
      <c r="S38" s="37">
        <f t="shared" si="4"/>
        <v>0.8</v>
      </c>
      <c r="T38" s="36">
        <v>11077</v>
      </c>
      <c r="U38" s="37">
        <f t="shared" si="5"/>
        <v>0.7</v>
      </c>
    </row>
    <row r="39" spans="10:21" x14ac:dyDescent="0.3">
      <c r="J39" s="36">
        <v>45777</v>
      </c>
      <c r="K39" s="37">
        <f t="shared" si="3"/>
        <v>1.1000000000000001</v>
      </c>
      <c r="L39" s="36">
        <v>46142</v>
      </c>
      <c r="M39" s="37">
        <f t="shared" si="3"/>
        <v>1.2</v>
      </c>
      <c r="N39" s="36">
        <v>46507</v>
      </c>
      <c r="O39" s="37">
        <f t="shared" si="3"/>
        <v>1</v>
      </c>
      <c r="P39" s="36">
        <v>46873</v>
      </c>
      <c r="Q39" s="37">
        <f t="shared" si="3"/>
        <v>0.9</v>
      </c>
      <c r="R39" s="36">
        <v>47238</v>
      </c>
      <c r="S39" s="37">
        <f t="shared" si="4"/>
        <v>0.8</v>
      </c>
      <c r="T39" s="36">
        <v>11078</v>
      </c>
      <c r="U39" s="37">
        <f t="shared" si="5"/>
        <v>0.7</v>
      </c>
    </row>
    <row r="40" spans="10:21" x14ac:dyDescent="0.3">
      <c r="J40" s="36">
        <v>45778</v>
      </c>
      <c r="K40" s="37">
        <f t="shared" si="3"/>
        <v>1.1000000000000001</v>
      </c>
      <c r="L40" s="36">
        <v>46143</v>
      </c>
      <c r="M40" s="37">
        <f t="shared" si="3"/>
        <v>1.2</v>
      </c>
      <c r="N40" s="36">
        <v>46508</v>
      </c>
      <c r="O40" s="37">
        <f t="shared" si="3"/>
        <v>1</v>
      </c>
      <c r="P40" s="36">
        <v>46874</v>
      </c>
      <c r="Q40" s="37">
        <f t="shared" si="3"/>
        <v>0.9</v>
      </c>
      <c r="R40" s="36">
        <v>47239</v>
      </c>
      <c r="S40" s="37">
        <f t="shared" si="4"/>
        <v>0.8</v>
      </c>
      <c r="T40" s="36">
        <v>11079</v>
      </c>
      <c r="U40" s="37">
        <f t="shared" si="5"/>
        <v>0.7</v>
      </c>
    </row>
    <row r="41" spans="10:21" x14ac:dyDescent="0.3">
      <c r="J41" s="36">
        <v>45779</v>
      </c>
      <c r="K41" s="37">
        <f t="shared" si="3"/>
        <v>1.1000000000000001</v>
      </c>
      <c r="L41" s="36">
        <v>46144</v>
      </c>
      <c r="M41" s="37">
        <f t="shared" si="3"/>
        <v>1.2</v>
      </c>
      <c r="N41" s="36">
        <v>46509</v>
      </c>
      <c r="O41" s="37">
        <f t="shared" si="3"/>
        <v>1</v>
      </c>
      <c r="P41" s="36">
        <v>46875</v>
      </c>
      <c r="Q41" s="37">
        <f t="shared" si="3"/>
        <v>0.9</v>
      </c>
      <c r="R41" s="36">
        <v>47240</v>
      </c>
      <c r="S41" s="37">
        <f t="shared" si="4"/>
        <v>0.8</v>
      </c>
      <c r="T41" s="36">
        <v>11080</v>
      </c>
      <c r="U41" s="37">
        <f t="shared" si="5"/>
        <v>0.7</v>
      </c>
    </row>
    <row r="42" spans="10:21" x14ac:dyDescent="0.3">
      <c r="J42" s="36">
        <v>45780</v>
      </c>
      <c r="K42" s="37">
        <f t="shared" si="3"/>
        <v>1.1000000000000001</v>
      </c>
      <c r="L42" s="36">
        <v>46145</v>
      </c>
      <c r="M42" s="37">
        <f t="shared" si="3"/>
        <v>1.2</v>
      </c>
      <c r="N42" s="36">
        <v>46510</v>
      </c>
      <c r="O42" s="37">
        <f t="shared" si="3"/>
        <v>1</v>
      </c>
      <c r="P42" s="36">
        <v>46876</v>
      </c>
      <c r="Q42" s="37">
        <f t="shared" si="3"/>
        <v>0.9</v>
      </c>
      <c r="R42" s="36">
        <v>47241</v>
      </c>
      <c r="S42" s="37">
        <f t="shared" si="4"/>
        <v>0.8</v>
      </c>
      <c r="T42" s="36">
        <v>11081</v>
      </c>
      <c r="U42" s="37">
        <f t="shared" si="5"/>
        <v>0.7</v>
      </c>
    </row>
    <row r="43" spans="10:21" x14ac:dyDescent="0.3">
      <c r="J43" s="36">
        <v>45781</v>
      </c>
      <c r="K43" s="37">
        <f t="shared" si="3"/>
        <v>1.1000000000000001</v>
      </c>
      <c r="L43" s="36">
        <v>46146</v>
      </c>
      <c r="M43" s="37">
        <f t="shared" si="3"/>
        <v>1.2</v>
      </c>
      <c r="N43" s="36">
        <v>46511</v>
      </c>
      <c r="O43" s="37">
        <f t="shared" si="3"/>
        <v>1</v>
      </c>
      <c r="P43" s="36">
        <v>46877</v>
      </c>
      <c r="Q43" s="37">
        <f t="shared" si="3"/>
        <v>0.9</v>
      </c>
      <c r="R43" s="36">
        <v>47242</v>
      </c>
      <c r="S43" s="37">
        <f t="shared" si="4"/>
        <v>0.8</v>
      </c>
      <c r="T43" s="36">
        <v>11082</v>
      </c>
      <c r="U43" s="37">
        <f t="shared" si="5"/>
        <v>0.7</v>
      </c>
    </row>
    <row r="44" spans="10:21" x14ac:dyDescent="0.3">
      <c r="J44" s="36">
        <v>45782</v>
      </c>
      <c r="K44" s="37">
        <f t="shared" si="3"/>
        <v>1.1000000000000001</v>
      </c>
      <c r="L44" s="36">
        <v>46147</v>
      </c>
      <c r="M44" s="37">
        <f t="shared" si="3"/>
        <v>1.2</v>
      </c>
      <c r="N44" s="36">
        <v>46512</v>
      </c>
      <c r="O44" s="37">
        <f t="shared" si="3"/>
        <v>1</v>
      </c>
      <c r="P44" s="36">
        <v>46878</v>
      </c>
      <c r="Q44" s="37">
        <f t="shared" si="3"/>
        <v>0.9</v>
      </c>
      <c r="R44" s="36">
        <v>47243</v>
      </c>
      <c r="S44" s="37">
        <f t="shared" si="4"/>
        <v>0.8</v>
      </c>
      <c r="T44" s="36">
        <v>11083</v>
      </c>
      <c r="U44" s="37">
        <f t="shared" si="5"/>
        <v>0.7</v>
      </c>
    </row>
    <row r="45" spans="10:21" x14ac:dyDescent="0.3">
      <c r="J45" s="36">
        <v>45783</v>
      </c>
      <c r="K45" s="37">
        <f t="shared" si="3"/>
        <v>1.1000000000000001</v>
      </c>
      <c r="L45" s="36">
        <v>46148</v>
      </c>
      <c r="M45" s="37">
        <f t="shared" si="3"/>
        <v>1.2</v>
      </c>
      <c r="N45" s="36">
        <v>46513</v>
      </c>
      <c r="O45" s="37">
        <f t="shared" si="3"/>
        <v>1</v>
      </c>
      <c r="P45" s="36">
        <v>46879</v>
      </c>
      <c r="Q45" s="37">
        <f t="shared" si="3"/>
        <v>0.9</v>
      </c>
      <c r="R45" s="36">
        <v>47244</v>
      </c>
      <c r="S45" s="37">
        <f t="shared" si="4"/>
        <v>0.8</v>
      </c>
      <c r="T45" s="36">
        <v>11084</v>
      </c>
      <c r="U45" s="37">
        <f t="shared" si="5"/>
        <v>0.7</v>
      </c>
    </row>
    <row r="46" spans="10:21" x14ac:dyDescent="0.3">
      <c r="J46" s="36">
        <v>45784</v>
      </c>
      <c r="K46" s="37">
        <f t="shared" si="3"/>
        <v>1.1000000000000001</v>
      </c>
      <c r="L46" s="36">
        <v>46149</v>
      </c>
      <c r="M46" s="37">
        <f t="shared" si="3"/>
        <v>1.2</v>
      </c>
      <c r="N46" s="36">
        <v>46514</v>
      </c>
      <c r="O46" s="37">
        <f t="shared" si="3"/>
        <v>1</v>
      </c>
      <c r="P46" s="36">
        <v>46880</v>
      </c>
      <c r="Q46" s="37">
        <f t="shared" si="3"/>
        <v>0.9</v>
      </c>
      <c r="R46" s="36">
        <v>47245</v>
      </c>
      <c r="S46" s="37">
        <f t="shared" si="4"/>
        <v>0.8</v>
      </c>
      <c r="T46" s="36">
        <v>11085</v>
      </c>
      <c r="U46" s="37">
        <f t="shared" si="5"/>
        <v>0.7</v>
      </c>
    </row>
    <row r="47" spans="10:21" x14ac:dyDescent="0.3">
      <c r="J47" s="36">
        <v>45785</v>
      </c>
      <c r="K47" s="37">
        <f t="shared" si="3"/>
        <v>1.1000000000000001</v>
      </c>
      <c r="L47" s="36">
        <v>46150</v>
      </c>
      <c r="M47" s="37">
        <f t="shared" si="3"/>
        <v>1.2</v>
      </c>
      <c r="N47" s="36">
        <v>46515</v>
      </c>
      <c r="O47" s="37">
        <f t="shared" si="3"/>
        <v>1</v>
      </c>
      <c r="P47" s="36">
        <v>46881</v>
      </c>
      <c r="Q47" s="37">
        <f t="shared" si="3"/>
        <v>0.9</v>
      </c>
      <c r="R47" s="36">
        <v>47246</v>
      </c>
      <c r="S47" s="37">
        <f t="shared" si="4"/>
        <v>0.8</v>
      </c>
      <c r="T47" s="36">
        <v>11086</v>
      </c>
      <c r="U47" s="37">
        <f t="shared" si="5"/>
        <v>0.7</v>
      </c>
    </row>
    <row r="48" spans="10:21" x14ac:dyDescent="0.3">
      <c r="J48" s="36">
        <v>45786</v>
      </c>
      <c r="K48" s="37">
        <f t="shared" si="3"/>
        <v>1.1000000000000001</v>
      </c>
      <c r="L48" s="36">
        <v>46151</v>
      </c>
      <c r="M48" s="37">
        <f t="shared" si="3"/>
        <v>1.2</v>
      </c>
      <c r="N48" s="36">
        <v>46516</v>
      </c>
      <c r="O48" s="37">
        <f t="shared" si="3"/>
        <v>1</v>
      </c>
      <c r="P48" s="36">
        <v>46882</v>
      </c>
      <c r="Q48" s="37">
        <f t="shared" si="3"/>
        <v>0.9</v>
      </c>
      <c r="R48" s="36">
        <v>47247</v>
      </c>
      <c r="S48" s="37">
        <f t="shared" si="4"/>
        <v>0.8</v>
      </c>
      <c r="T48" s="36">
        <v>11087</v>
      </c>
      <c r="U48" s="37">
        <f t="shared" si="5"/>
        <v>0.7</v>
      </c>
    </row>
    <row r="49" spans="10:21" x14ac:dyDescent="0.3">
      <c r="J49" s="36">
        <v>45787</v>
      </c>
      <c r="K49" s="37">
        <f t="shared" si="3"/>
        <v>1.1000000000000001</v>
      </c>
      <c r="L49" s="36">
        <v>46152</v>
      </c>
      <c r="M49" s="37">
        <f t="shared" si="3"/>
        <v>1.2</v>
      </c>
      <c r="N49" s="36">
        <v>46517</v>
      </c>
      <c r="O49" s="37">
        <f t="shared" si="3"/>
        <v>1</v>
      </c>
      <c r="P49" s="36">
        <v>46883</v>
      </c>
      <c r="Q49" s="37">
        <f t="shared" si="3"/>
        <v>0.9</v>
      </c>
      <c r="R49" s="36">
        <v>47248</v>
      </c>
      <c r="S49" s="37">
        <f t="shared" si="4"/>
        <v>0.8</v>
      </c>
      <c r="T49" s="36">
        <v>11088</v>
      </c>
      <c r="U49" s="37">
        <f t="shared" si="5"/>
        <v>0.7</v>
      </c>
    </row>
    <row r="50" spans="10:21" x14ac:dyDescent="0.3">
      <c r="J50" s="36">
        <v>45788</v>
      </c>
      <c r="K50" s="37">
        <f t="shared" si="3"/>
        <v>1.1000000000000001</v>
      </c>
      <c r="L50" s="36">
        <v>46153</v>
      </c>
      <c r="M50" s="37">
        <f t="shared" si="3"/>
        <v>1.2</v>
      </c>
      <c r="N50" s="36">
        <v>46518</v>
      </c>
      <c r="O50" s="37">
        <f t="shared" si="3"/>
        <v>1</v>
      </c>
      <c r="P50" s="36">
        <v>46884</v>
      </c>
      <c r="Q50" s="37">
        <f t="shared" si="3"/>
        <v>0.9</v>
      </c>
      <c r="R50" s="36">
        <v>47249</v>
      </c>
      <c r="S50" s="37">
        <f t="shared" si="4"/>
        <v>0.8</v>
      </c>
      <c r="T50" s="36">
        <v>11089</v>
      </c>
      <c r="U50" s="37">
        <f t="shared" si="5"/>
        <v>0.7</v>
      </c>
    </row>
    <row r="51" spans="10:21" x14ac:dyDescent="0.3">
      <c r="J51" s="36">
        <v>45789</v>
      </c>
      <c r="K51" s="37">
        <f t="shared" si="3"/>
        <v>1.1000000000000001</v>
      </c>
      <c r="L51" s="36">
        <v>46154</v>
      </c>
      <c r="M51" s="37">
        <f t="shared" si="3"/>
        <v>1.2</v>
      </c>
      <c r="N51" s="36">
        <v>46519</v>
      </c>
      <c r="O51" s="37">
        <f t="shared" si="3"/>
        <v>1</v>
      </c>
      <c r="P51" s="36">
        <v>46885</v>
      </c>
      <c r="Q51" s="37">
        <f t="shared" si="3"/>
        <v>0.9</v>
      </c>
      <c r="R51" s="36">
        <v>47250</v>
      </c>
      <c r="S51" s="37">
        <f t="shared" si="4"/>
        <v>0.8</v>
      </c>
      <c r="T51" s="36">
        <v>11090</v>
      </c>
      <c r="U51" s="37">
        <f t="shared" si="5"/>
        <v>0.7</v>
      </c>
    </row>
    <row r="52" spans="10:21" x14ac:dyDescent="0.3">
      <c r="J52" s="36">
        <v>45790</v>
      </c>
      <c r="K52" s="37">
        <f t="shared" si="3"/>
        <v>1.1000000000000001</v>
      </c>
      <c r="L52" s="36">
        <v>46155</v>
      </c>
      <c r="M52" s="37">
        <f t="shared" si="3"/>
        <v>1.2</v>
      </c>
      <c r="N52" s="36">
        <v>46520</v>
      </c>
      <c r="O52" s="37">
        <f t="shared" si="3"/>
        <v>1</v>
      </c>
      <c r="P52" s="36">
        <v>46886</v>
      </c>
      <c r="Q52" s="37">
        <f t="shared" si="3"/>
        <v>0.9</v>
      </c>
      <c r="R52" s="36">
        <v>47251</v>
      </c>
      <c r="S52" s="37">
        <f t="shared" si="4"/>
        <v>0.8</v>
      </c>
      <c r="T52" s="36">
        <v>11091</v>
      </c>
      <c r="U52" s="37">
        <f t="shared" si="5"/>
        <v>0.7</v>
      </c>
    </row>
    <row r="53" spans="10:21" x14ac:dyDescent="0.3">
      <c r="J53" s="36">
        <v>45791</v>
      </c>
      <c r="K53" s="37">
        <f t="shared" si="3"/>
        <v>1.1000000000000001</v>
      </c>
      <c r="L53" s="36">
        <v>46156</v>
      </c>
      <c r="M53" s="37">
        <f t="shared" si="3"/>
        <v>1.2</v>
      </c>
      <c r="N53" s="36">
        <v>46521</v>
      </c>
      <c r="O53" s="37">
        <f t="shared" si="3"/>
        <v>1</v>
      </c>
      <c r="P53" s="36">
        <v>46887</v>
      </c>
      <c r="Q53" s="37">
        <f t="shared" si="3"/>
        <v>0.9</v>
      </c>
      <c r="R53" s="36">
        <v>47252</v>
      </c>
      <c r="S53" s="37">
        <f t="shared" si="4"/>
        <v>0.8</v>
      </c>
      <c r="T53" s="36">
        <v>11092</v>
      </c>
      <c r="U53" s="37">
        <f t="shared" si="5"/>
        <v>0.7</v>
      </c>
    </row>
    <row r="54" spans="10:21" x14ac:dyDescent="0.3">
      <c r="J54" s="36">
        <v>45792</v>
      </c>
      <c r="K54" s="37">
        <f t="shared" si="3"/>
        <v>1.1000000000000001</v>
      </c>
      <c r="L54" s="36">
        <v>46157</v>
      </c>
      <c r="M54" s="37">
        <f t="shared" si="3"/>
        <v>1.2</v>
      </c>
      <c r="N54" s="36">
        <v>46522</v>
      </c>
      <c r="O54" s="37">
        <f t="shared" si="3"/>
        <v>1</v>
      </c>
      <c r="P54" s="36">
        <v>46888</v>
      </c>
      <c r="Q54" s="37">
        <f t="shared" si="3"/>
        <v>0.9</v>
      </c>
      <c r="R54" s="36">
        <v>47253</v>
      </c>
      <c r="S54" s="37">
        <f t="shared" si="4"/>
        <v>0.8</v>
      </c>
      <c r="T54" s="36">
        <v>11093</v>
      </c>
      <c r="U54" s="37">
        <f t="shared" si="5"/>
        <v>0.7</v>
      </c>
    </row>
    <row r="55" spans="10:21" x14ac:dyDescent="0.3">
      <c r="J55" s="36">
        <v>45793</v>
      </c>
      <c r="K55" s="37">
        <f t="shared" si="3"/>
        <v>1.1000000000000001</v>
      </c>
      <c r="L55" s="36">
        <v>46158</v>
      </c>
      <c r="M55" s="37">
        <f t="shared" si="3"/>
        <v>1.2</v>
      </c>
      <c r="N55" s="36">
        <v>46523</v>
      </c>
      <c r="O55" s="37">
        <f t="shared" si="3"/>
        <v>1</v>
      </c>
      <c r="P55" s="36">
        <v>46889</v>
      </c>
      <c r="Q55" s="37">
        <f t="shared" si="3"/>
        <v>0.9</v>
      </c>
      <c r="R55" s="36">
        <v>47254</v>
      </c>
      <c r="S55" s="37">
        <f t="shared" si="4"/>
        <v>0.8</v>
      </c>
      <c r="T55" s="36">
        <v>11094</v>
      </c>
      <c r="U55" s="37">
        <f t="shared" si="5"/>
        <v>0.7</v>
      </c>
    </row>
    <row r="56" spans="10:21" x14ac:dyDescent="0.3">
      <c r="J56" s="36">
        <v>45794</v>
      </c>
      <c r="K56" s="37">
        <f t="shared" si="3"/>
        <v>1.1000000000000001</v>
      </c>
      <c r="L56" s="36">
        <v>46159</v>
      </c>
      <c r="M56" s="37">
        <f t="shared" si="3"/>
        <v>1.2</v>
      </c>
      <c r="N56" s="36">
        <v>46524</v>
      </c>
      <c r="O56" s="37">
        <f t="shared" si="3"/>
        <v>1</v>
      </c>
      <c r="P56" s="36">
        <v>46890</v>
      </c>
      <c r="Q56" s="37">
        <f t="shared" si="3"/>
        <v>0.9</v>
      </c>
      <c r="R56" s="36">
        <v>47255</v>
      </c>
      <c r="S56" s="37">
        <f t="shared" si="4"/>
        <v>0.8</v>
      </c>
      <c r="T56" s="36">
        <v>11095</v>
      </c>
      <c r="U56" s="37">
        <f t="shared" si="5"/>
        <v>0.7</v>
      </c>
    </row>
    <row r="57" spans="10:21" x14ac:dyDescent="0.3">
      <c r="J57" s="36">
        <v>45795</v>
      </c>
      <c r="K57" s="37">
        <f t="shared" si="3"/>
        <v>1.1000000000000001</v>
      </c>
      <c r="L57" s="36">
        <v>46160</v>
      </c>
      <c r="M57" s="37">
        <f t="shared" si="3"/>
        <v>1.2</v>
      </c>
      <c r="N57" s="36">
        <v>46525</v>
      </c>
      <c r="O57" s="37">
        <f t="shared" si="3"/>
        <v>1</v>
      </c>
      <c r="P57" s="36">
        <v>46891</v>
      </c>
      <c r="Q57" s="37">
        <f t="shared" si="3"/>
        <v>0.9</v>
      </c>
      <c r="R57" s="36">
        <v>47256</v>
      </c>
      <c r="S57" s="37">
        <f t="shared" si="4"/>
        <v>0.8</v>
      </c>
      <c r="T57" s="36">
        <v>11096</v>
      </c>
      <c r="U57" s="37">
        <f t="shared" si="5"/>
        <v>0.7</v>
      </c>
    </row>
    <row r="58" spans="10:21" x14ac:dyDescent="0.3">
      <c r="J58" s="36">
        <v>45796</v>
      </c>
      <c r="K58" s="37">
        <f t="shared" si="3"/>
        <v>1.1000000000000001</v>
      </c>
      <c r="L58" s="36">
        <v>46161</v>
      </c>
      <c r="M58" s="37">
        <f t="shared" si="3"/>
        <v>1.2</v>
      </c>
      <c r="N58" s="36">
        <v>46526</v>
      </c>
      <c r="O58" s="37">
        <f t="shared" si="3"/>
        <v>1</v>
      </c>
      <c r="P58" s="36">
        <v>46892</v>
      </c>
      <c r="Q58" s="37">
        <f t="shared" si="3"/>
        <v>0.9</v>
      </c>
      <c r="R58" s="36">
        <v>47257</v>
      </c>
      <c r="S58" s="37">
        <f t="shared" si="4"/>
        <v>0.8</v>
      </c>
      <c r="T58" s="36">
        <v>11097</v>
      </c>
      <c r="U58" s="37">
        <f t="shared" si="5"/>
        <v>0.7</v>
      </c>
    </row>
    <row r="59" spans="10:21" x14ac:dyDescent="0.3">
      <c r="J59" s="36">
        <v>45797</v>
      </c>
      <c r="K59" s="37">
        <f t="shared" si="3"/>
        <v>1.1000000000000001</v>
      </c>
      <c r="L59" s="36">
        <v>46162</v>
      </c>
      <c r="M59" s="37">
        <f t="shared" si="3"/>
        <v>1.2</v>
      </c>
      <c r="N59" s="36">
        <v>46527</v>
      </c>
      <c r="O59" s="37">
        <f t="shared" si="3"/>
        <v>1</v>
      </c>
      <c r="P59" s="36">
        <v>46893</v>
      </c>
      <c r="Q59" s="37">
        <f t="shared" si="3"/>
        <v>0.9</v>
      </c>
      <c r="R59" s="36">
        <v>47258</v>
      </c>
      <c r="S59" s="37">
        <f t="shared" si="4"/>
        <v>0.8</v>
      </c>
      <c r="T59" s="36">
        <v>11098</v>
      </c>
      <c r="U59" s="37">
        <f t="shared" si="5"/>
        <v>0.7</v>
      </c>
    </row>
    <row r="60" spans="10:21" x14ac:dyDescent="0.3">
      <c r="J60" s="36">
        <v>45798</v>
      </c>
      <c r="K60" s="37">
        <f t="shared" si="3"/>
        <v>1.1000000000000001</v>
      </c>
      <c r="L60" s="36">
        <v>46163</v>
      </c>
      <c r="M60" s="37">
        <f t="shared" si="3"/>
        <v>1.2</v>
      </c>
      <c r="N60" s="36">
        <v>46528</v>
      </c>
      <c r="O60" s="37">
        <f t="shared" si="3"/>
        <v>1</v>
      </c>
      <c r="P60" s="36">
        <v>46894</v>
      </c>
      <c r="Q60" s="37">
        <f t="shared" si="3"/>
        <v>0.9</v>
      </c>
      <c r="R60" s="36">
        <v>47259</v>
      </c>
      <c r="S60" s="37">
        <f t="shared" si="4"/>
        <v>0.8</v>
      </c>
      <c r="T60" s="36">
        <v>11099</v>
      </c>
      <c r="U60" s="37">
        <f t="shared" si="5"/>
        <v>0.7</v>
      </c>
    </row>
    <row r="61" spans="10:21" x14ac:dyDescent="0.3">
      <c r="J61" s="36">
        <v>45799</v>
      </c>
      <c r="K61" s="37">
        <f t="shared" si="3"/>
        <v>1.1000000000000001</v>
      </c>
      <c r="L61" s="36">
        <v>46164</v>
      </c>
      <c r="M61" s="37">
        <f t="shared" si="3"/>
        <v>1.2</v>
      </c>
      <c r="N61" s="36">
        <v>46529</v>
      </c>
      <c r="O61" s="37">
        <f t="shared" si="3"/>
        <v>1</v>
      </c>
      <c r="P61" s="36">
        <v>46895</v>
      </c>
      <c r="Q61" s="37">
        <f t="shared" si="3"/>
        <v>0.9</v>
      </c>
      <c r="R61" s="36">
        <v>47260</v>
      </c>
      <c r="S61" s="37">
        <f t="shared" si="4"/>
        <v>0.8</v>
      </c>
      <c r="T61" s="36">
        <v>11100</v>
      </c>
      <c r="U61" s="37">
        <f t="shared" si="5"/>
        <v>0.7</v>
      </c>
    </row>
    <row r="62" spans="10:21" x14ac:dyDescent="0.3">
      <c r="J62" s="36">
        <v>45800</v>
      </c>
      <c r="K62" s="37">
        <f t="shared" si="3"/>
        <v>1.1000000000000001</v>
      </c>
      <c r="L62" s="36">
        <v>46165</v>
      </c>
      <c r="M62" s="37">
        <f t="shared" si="3"/>
        <v>1.2</v>
      </c>
      <c r="N62" s="36">
        <v>46530</v>
      </c>
      <c r="O62" s="37">
        <f t="shared" si="3"/>
        <v>1</v>
      </c>
      <c r="P62" s="36">
        <v>46896</v>
      </c>
      <c r="Q62" s="37">
        <f t="shared" si="3"/>
        <v>0.9</v>
      </c>
      <c r="R62" s="36">
        <v>47261</v>
      </c>
      <c r="S62" s="37">
        <f t="shared" si="4"/>
        <v>0.8</v>
      </c>
      <c r="T62" s="36">
        <v>11101</v>
      </c>
      <c r="U62" s="37">
        <f t="shared" si="5"/>
        <v>0.7</v>
      </c>
    </row>
    <row r="63" spans="10:21" x14ac:dyDescent="0.3">
      <c r="J63" s="36">
        <v>45801</v>
      </c>
      <c r="K63" s="37">
        <f t="shared" si="3"/>
        <v>1.1000000000000001</v>
      </c>
      <c r="L63" s="36">
        <v>46166</v>
      </c>
      <c r="M63" s="37">
        <f t="shared" si="3"/>
        <v>1.2</v>
      </c>
      <c r="N63" s="36">
        <v>46531</v>
      </c>
      <c r="O63" s="37">
        <f t="shared" si="3"/>
        <v>1</v>
      </c>
      <c r="P63" s="36">
        <v>46897</v>
      </c>
      <c r="Q63" s="37">
        <f t="shared" si="3"/>
        <v>0.9</v>
      </c>
      <c r="R63" s="36">
        <v>47262</v>
      </c>
      <c r="S63" s="37">
        <f t="shared" si="4"/>
        <v>0.8</v>
      </c>
      <c r="T63" s="36">
        <v>11102</v>
      </c>
      <c r="U63" s="37">
        <f t="shared" si="5"/>
        <v>0.7</v>
      </c>
    </row>
    <row r="64" spans="10:21" x14ac:dyDescent="0.3">
      <c r="J64" s="36">
        <v>45802</v>
      </c>
      <c r="K64" s="37">
        <f t="shared" si="3"/>
        <v>1.1000000000000001</v>
      </c>
      <c r="L64" s="36">
        <v>46167</v>
      </c>
      <c r="M64" s="37">
        <f t="shared" si="3"/>
        <v>1.2</v>
      </c>
      <c r="N64" s="36">
        <v>46532</v>
      </c>
      <c r="O64" s="37">
        <f t="shared" si="3"/>
        <v>1</v>
      </c>
      <c r="P64" s="36">
        <v>46898</v>
      </c>
      <c r="Q64" s="37">
        <f t="shared" si="3"/>
        <v>0.9</v>
      </c>
      <c r="R64" s="36">
        <v>47263</v>
      </c>
      <c r="S64" s="37">
        <f t="shared" si="4"/>
        <v>0.8</v>
      </c>
      <c r="T64" s="36">
        <v>11103</v>
      </c>
      <c r="U64" s="37">
        <f t="shared" si="5"/>
        <v>0.7</v>
      </c>
    </row>
    <row r="65" spans="10:21" x14ac:dyDescent="0.3">
      <c r="J65" s="36">
        <v>45803</v>
      </c>
      <c r="K65" s="37">
        <f t="shared" si="3"/>
        <v>1.1000000000000001</v>
      </c>
      <c r="L65" s="36">
        <v>46168</v>
      </c>
      <c r="M65" s="37">
        <f t="shared" si="3"/>
        <v>1.2</v>
      </c>
      <c r="N65" s="36">
        <v>46533</v>
      </c>
      <c r="O65" s="37">
        <f t="shared" si="3"/>
        <v>1</v>
      </c>
      <c r="P65" s="36">
        <v>46899</v>
      </c>
      <c r="Q65" s="37">
        <f t="shared" si="3"/>
        <v>0.9</v>
      </c>
      <c r="R65" s="36">
        <v>47264</v>
      </c>
      <c r="S65" s="37">
        <f t="shared" si="4"/>
        <v>0.8</v>
      </c>
      <c r="T65" s="36">
        <v>11104</v>
      </c>
      <c r="U65" s="37">
        <f t="shared" si="5"/>
        <v>0.7</v>
      </c>
    </row>
    <row r="66" spans="10:21" x14ac:dyDescent="0.3">
      <c r="J66" s="36">
        <v>45804</v>
      </c>
      <c r="K66" s="37">
        <f t="shared" si="3"/>
        <v>1.1000000000000001</v>
      </c>
      <c r="L66" s="36">
        <v>46169</v>
      </c>
      <c r="M66" s="37">
        <f t="shared" si="3"/>
        <v>1.2</v>
      </c>
      <c r="N66" s="36">
        <v>46534</v>
      </c>
      <c r="O66" s="37">
        <f t="shared" si="3"/>
        <v>1</v>
      </c>
      <c r="P66" s="36">
        <v>46900</v>
      </c>
      <c r="Q66" s="37">
        <f t="shared" si="3"/>
        <v>0.9</v>
      </c>
      <c r="R66" s="36">
        <v>47265</v>
      </c>
      <c r="S66" s="37">
        <f t="shared" si="4"/>
        <v>0.8</v>
      </c>
      <c r="T66" s="36">
        <v>11105</v>
      </c>
      <c r="U66" s="37">
        <f t="shared" si="5"/>
        <v>0.7</v>
      </c>
    </row>
    <row r="67" spans="10:21" x14ac:dyDescent="0.3">
      <c r="J67" s="36">
        <v>45805</v>
      </c>
      <c r="K67" s="37">
        <f t="shared" si="3"/>
        <v>1.1000000000000001</v>
      </c>
      <c r="L67" s="36">
        <v>46170</v>
      </c>
      <c r="M67" s="37">
        <f t="shared" si="3"/>
        <v>1.2</v>
      </c>
      <c r="N67" s="36">
        <v>46535</v>
      </c>
      <c r="O67" s="37">
        <f t="shared" si="3"/>
        <v>1</v>
      </c>
      <c r="P67" s="36">
        <v>46901</v>
      </c>
      <c r="Q67" s="37">
        <f t="shared" si="3"/>
        <v>0.9</v>
      </c>
      <c r="R67" s="36">
        <v>47266</v>
      </c>
      <c r="S67" s="37">
        <f t="shared" si="4"/>
        <v>0.8</v>
      </c>
      <c r="T67" s="36">
        <v>11106</v>
      </c>
      <c r="U67" s="37">
        <f t="shared" si="5"/>
        <v>0.7</v>
      </c>
    </row>
    <row r="68" spans="10:21" x14ac:dyDescent="0.3">
      <c r="J68" s="36">
        <v>45806</v>
      </c>
      <c r="K68" s="37">
        <f t="shared" si="3"/>
        <v>1.1000000000000001</v>
      </c>
      <c r="L68" s="36">
        <v>46171</v>
      </c>
      <c r="M68" s="37">
        <f t="shared" si="3"/>
        <v>1.2</v>
      </c>
      <c r="N68" s="36">
        <v>46536</v>
      </c>
      <c r="O68" s="37">
        <f t="shared" si="3"/>
        <v>1</v>
      </c>
      <c r="P68" s="36">
        <v>46902</v>
      </c>
      <c r="Q68" s="37">
        <f t="shared" si="3"/>
        <v>0.9</v>
      </c>
      <c r="R68" s="36">
        <v>47267</v>
      </c>
      <c r="S68" s="37">
        <f t="shared" si="4"/>
        <v>0.8</v>
      </c>
      <c r="T68" s="36">
        <v>11107</v>
      </c>
      <c r="U68" s="37">
        <f t="shared" si="5"/>
        <v>0.7</v>
      </c>
    </row>
    <row r="69" spans="10:21" x14ac:dyDescent="0.3">
      <c r="J69" s="36">
        <v>45807</v>
      </c>
      <c r="K69" s="37">
        <f t="shared" si="3"/>
        <v>1.1000000000000001</v>
      </c>
      <c r="L69" s="36">
        <v>46172</v>
      </c>
      <c r="M69" s="37">
        <f t="shared" si="3"/>
        <v>1.2</v>
      </c>
      <c r="N69" s="36">
        <v>46537</v>
      </c>
      <c r="O69" s="37">
        <f t="shared" si="3"/>
        <v>1</v>
      </c>
      <c r="P69" s="36">
        <v>46903</v>
      </c>
      <c r="Q69" s="37">
        <f t="shared" si="3"/>
        <v>0.9</v>
      </c>
      <c r="R69" s="36">
        <v>47268</v>
      </c>
      <c r="S69" s="37">
        <f t="shared" si="4"/>
        <v>0.8</v>
      </c>
      <c r="T69" s="36">
        <v>11108</v>
      </c>
      <c r="U69" s="37">
        <f t="shared" si="5"/>
        <v>0.7</v>
      </c>
    </row>
    <row r="70" spans="10:21" x14ac:dyDescent="0.3">
      <c r="J70" s="36">
        <v>45808</v>
      </c>
      <c r="K70" s="37">
        <f t="shared" si="3"/>
        <v>1.1000000000000001</v>
      </c>
      <c r="L70" s="36">
        <v>46173</v>
      </c>
      <c r="M70" s="37">
        <f t="shared" si="3"/>
        <v>1.2</v>
      </c>
      <c r="N70" s="36">
        <v>46538</v>
      </c>
      <c r="O70" s="37">
        <f t="shared" si="3"/>
        <v>1</v>
      </c>
      <c r="P70" s="36">
        <v>46904</v>
      </c>
      <c r="Q70" s="37">
        <f t="shared" si="3"/>
        <v>0.9</v>
      </c>
      <c r="R70" s="36">
        <v>47269</v>
      </c>
      <c r="S70" s="37">
        <f t="shared" si="4"/>
        <v>0.8</v>
      </c>
      <c r="T70" s="36">
        <v>11109</v>
      </c>
      <c r="U70" s="37">
        <f t="shared" si="5"/>
        <v>0.7</v>
      </c>
    </row>
    <row r="71" spans="10:21" x14ac:dyDescent="0.3">
      <c r="J71" s="36">
        <v>45809</v>
      </c>
      <c r="K71" s="37">
        <f t="shared" si="3"/>
        <v>1.1000000000000001</v>
      </c>
      <c r="L71" s="36">
        <v>46174</v>
      </c>
      <c r="M71" s="37">
        <f t="shared" si="3"/>
        <v>1.2</v>
      </c>
      <c r="N71" s="36">
        <v>46539</v>
      </c>
      <c r="O71" s="37">
        <f t="shared" si="3"/>
        <v>1</v>
      </c>
      <c r="P71" s="36">
        <v>46905</v>
      </c>
      <c r="Q71" s="37">
        <f t="shared" si="3"/>
        <v>0.9</v>
      </c>
      <c r="R71" s="36">
        <v>47270</v>
      </c>
      <c r="S71" s="37">
        <f t="shared" si="4"/>
        <v>0.8</v>
      </c>
      <c r="T71" s="36">
        <v>11110</v>
      </c>
      <c r="U71" s="37">
        <f t="shared" si="5"/>
        <v>0.7</v>
      </c>
    </row>
    <row r="72" spans="10:21" x14ac:dyDescent="0.3">
      <c r="J72" s="36">
        <v>45810</v>
      </c>
      <c r="K72" s="37">
        <f t="shared" si="3"/>
        <v>1.1000000000000001</v>
      </c>
      <c r="L72" s="36">
        <v>46175</v>
      </c>
      <c r="M72" s="37">
        <f t="shared" si="3"/>
        <v>1.2</v>
      </c>
      <c r="N72" s="36">
        <v>46540</v>
      </c>
      <c r="O72" s="37">
        <f t="shared" si="3"/>
        <v>1</v>
      </c>
      <c r="P72" s="36">
        <v>46906</v>
      </c>
      <c r="Q72" s="37">
        <f t="shared" si="3"/>
        <v>0.9</v>
      </c>
      <c r="R72" s="36">
        <v>47271</v>
      </c>
      <c r="S72" s="37">
        <f t="shared" si="4"/>
        <v>0.8</v>
      </c>
      <c r="T72" s="36">
        <v>11111</v>
      </c>
      <c r="U72" s="37">
        <f t="shared" si="5"/>
        <v>0.7</v>
      </c>
    </row>
    <row r="73" spans="10:21" x14ac:dyDescent="0.3">
      <c r="J73" s="36">
        <v>45811</v>
      </c>
      <c r="K73" s="37">
        <f t="shared" si="3"/>
        <v>1.1000000000000001</v>
      </c>
      <c r="L73" s="36">
        <v>46176</v>
      </c>
      <c r="M73" s="37">
        <f t="shared" si="3"/>
        <v>1.2</v>
      </c>
      <c r="N73" s="36">
        <v>46541</v>
      </c>
      <c r="O73" s="37">
        <f t="shared" si="3"/>
        <v>1</v>
      </c>
      <c r="P73" s="36">
        <v>46907</v>
      </c>
      <c r="Q73" s="37">
        <f t="shared" si="3"/>
        <v>0.9</v>
      </c>
      <c r="R73" s="36">
        <v>47272</v>
      </c>
      <c r="S73" s="37">
        <f t="shared" si="4"/>
        <v>0.8</v>
      </c>
      <c r="T73" s="36">
        <v>11112</v>
      </c>
      <c r="U73" s="37">
        <f t="shared" si="5"/>
        <v>0.7</v>
      </c>
    </row>
    <row r="74" spans="10:21" x14ac:dyDescent="0.3">
      <c r="J74" s="36">
        <v>45812</v>
      </c>
      <c r="K74" s="37">
        <f t="shared" si="3"/>
        <v>1.1000000000000001</v>
      </c>
      <c r="L74" s="36">
        <v>46177</v>
      </c>
      <c r="M74" s="37">
        <f t="shared" si="3"/>
        <v>1.2</v>
      </c>
      <c r="N74" s="36">
        <v>46542</v>
      </c>
      <c r="O74" s="37">
        <f t="shared" si="3"/>
        <v>1</v>
      </c>
      <c r="P74" s="36">
        <v>46908</v>
      </c>
      <c r="Q74" s="37">
        <f t="shared" si="3"/>
        <v>0.9</v>
      </c>
      <c r="R74" s="36">
        <v>47273</v>
      </c>
      <c r="S74" s="37">
        <f t="shared" si="4"/>
        <v>0.8</v>
      </c>
      <c r="T74" s="36">
        <v>11113</v>
      </c>
      <c r="U74" s="37">
        <f t="shared" si="5"/>
        <v>0.7</v>
      </c>
    </row>
    <row r="75" spans="10:21" x14ac:dyDescent="0.3">
      <c r="J75" s="36">
        <v>45813</v>
      </c>
      <c r="K75" s="37">
        <f t="shared" si="3"/>
        <v>1.1000000000000001</v>
      </c>
      <c r="L75" s="36">
        <v>46178</v>
      </c>
      <c r="M75" s="37">
        <f t="shared" si="3"/>
        <v>1.2</v>
      </c>
      <c r="N75" s="36">
        <v>46543</v>
      </c>
      <c r="O75" s="37">
        <f t="shared" si="3"/>
        <v>1</v>
      </c>
      <c r="P75" s="36">
        <v>46909</v>
      </c>
      <c r="Q75" s="37">
        <f t="shared" ref="Q75" si="6">+Q74</f>
        <v>0.9</v>
      </c>
      <c r="R75" s="36">
        <v>47274</v>
      </c>
      <c r="S75" s="37">
        <f t="shared" si="4"/>
        <v>0.8</v>
      </c>
      <c r="T75" s="36">
        <v>11114</v>
      </c>
      <c r="U75" s="37">
        <f t="shared" si="5"/>
        <v>0.7</v>
      </c>
    </row>
    <row r="76" spans="10:21" x14ac:dyDescent="0.3">
      <c r="J76" s="36">
        <v>45814</v>
      </c>
      <c r="K76" s="37">
        <f t="shared" ref="K76:Q139" si="7">+K75</f>
        <v>1.1000000000000001</v>
      </c>
      <c r="L76" s="36">
        <v>46179</v>
      </c>
      <c r="M76" s="37">
        <f t="shared" si="7"/>
        <v>1.2</v>
      </c>
      <c r="N76" s="36">
        <v>46544</v>
      </c>
      <c r="O76" s="37">
        <f t="shared" si="7"/>
        <v>1</v>
      </c>
      <c r="P76" s="36">
        <v>46910</v>
      </c>
      <c r="Q76" s="37">
        <f t="shared" si="7"/>
        <v>0.9</v>
      </c>
      <c r="R76" s="36">
        <v>47275</v>
      </c>
      <c r="S76" s="37">
        <f t="shared" ref="S76:S139" si="8">+S75</f>
        <v>0.8</v>
      </c>
      <c r="T76" s="36">
        <v>11115</v>
      </c>
      <c r="U76" s="37">
        <f t="shared" ref="U76:U139" si="9">+U75</f>
        <v>0.7</v>
      </c>
    </row>
    <row r="77" spans="10:21" x14ac:dyDescent="0.3">
      <c r="J77" s="36">
        <v>45815</v>
      </c>
      <c r="K77" s="37">
        <f t="shared" si="7"/>
        <v>1.1000000000000001</v>
      </c>
      <c r="L77" s="36">
        <v>46180</v>
      </c>
      <c r="M77" s="37">
        <f t="shared" si="7"/>
        <v>1.2</v>
      </c>
      <c r="N77" s="36">
        <v>46545</v>
      </c>
      <c r="O77" s="37">
        <f t="shared" si="7"/>
        <v>1</v>
      </c>
      <c r="P77" s="36">
        <v>46911</v>
      </c>
      <c r="Q77" s="37">
        <f t="shared" si="7"/>
        <v>0.9</v>
      </c>
      <c r="R77" s="36">
        <v>47276</v>
      </c>
      <c r="S77" s="37">
        <f t="shared" si="8"/>
        <v>0.8</v>
      </c>
      <c r="T77" s="36">
        <v>11116</v>
      </c>
      <c r="U77" s="37">
        <f t="shared" si="9"/>
        <v>0.7</v>
      </c>
    </row>
    <row r="78" spans="10:21" x14ac:dyDescent="0.3">
      <c r="J78" s="36">
        <v>45816</v>
      </c>
      <c r="K78" s="37">
        <f t="shared" si="7"/>
        <v>1.1000000000000001</v>
      </c>
      <c r="L78" s="36">
        <v>46181</v>
      </c>
      <c r="M78" s="37">
        <f t="shared" si="7"/>
        <v>1.2</v>
      </c>
      <c r="N78" s="36">
        <v>46546</v>
      </c>
      <c r="O78" s="37">
        <f t="shared" si="7"/>
        <v>1</v>
      </c>
      <c r="P78" s="36">
        <v>46912</v>
      </c>
      <c r="Q78" s="37">
        <f t="shared" si="7"/>
        <v>0.9</v>
      </c>
      <c r="R78" s="36">
        <v>47277</v>
      </c>
      <c r="S78" s="37">
        <f t="shared" si="8"/>
        <v>0.8</v>
      </c>
      <c r="T78" s="36">
        <v>11117</v>
      </c>
      <c r="U78" s="37">
        <f t="shared" si="9"/>
        <v>0.7</v>
      </c>
    </row>
    <row r="79" spans="10:21" x14ac:dyDescent="0.3">
      <c r="J79" s="36">
        <v>45817</v>
      </c>
      <c r="K79" s="37">
        <f t="shared" si="7"/>
        <v>1.1000000000000001</v>
      </c>
      <c r="L79" s="36">
        <v>46182</v>
      </c>
      <c r="M79" s="37">
        <f t="shared" si="7"/>
        <v>1.2</v>
      </c>
      <c r="N79" s="36">
        <v>46547</v>
      </c>
      <c r="O79" s="37">
        <f t="shared" si="7"/>
        <v>1</v>
      </c>
      <c r="P79" s="36">
        <v>46913</v>
      </c>
      <c r="Q79" s="37">
        <f t="shared" si="7"/>
        <v>0.9</v>
      </c>
      <c r="R79" s="36">
        <v>47278</v>
      </c>
      <c r="S79" s="37">
        <f t="shared" si="8"/>
        <v>0.8</v>
      </c>
      <c r="T79" s="36">
        <v>11118</v>
      </c>
      <c r="U79" s="37">
        <f t="shared" si="9"/>
        <v>0.7</v>
      </c>
    </row>
    <row r="80" spans="10:21" x14ac:dyDescent="0.3">
      <c r="J80" s="36">
        <v>45818</v>
      </c>
      <c r="K80" s="37">
        <f t="shared" si="7"/>
        <v>1.1000000000000001</v>
      </c>
      <c r="L80" s="36">
        <v>46183</v>
      </c>
      <c r="M80" s="37">
        <f t="shared" si="7"/>
        <v>1.2</v>
      </c>
      <c r="N80" s="36">
        <v>46548</v>
      </c>
      <c r="O80" s="37">
        <f t="shared" si="7"/>
        <v>1</v>
      </c>
      <c r="P80" s="36">
        <v>46914</v>
      </c>
      <c r="Q80" s="37">
        <f t="shared" si="7"/>
        <v>0.9</v>
      </c>
      <c r="R80" s="36">
        <v>47279</v>
      </c>
      <c r="S80" s="37">
        <f t="shared" si="8"/>
        <v>0.8</v>
      </c>
      <c r="T80" s="36">
        <v>11119</v>
      </c>
      <c r="U80" s="37">
        <f t="shared" si="9"/>
        <v>0.7</v>
      </c>
    </row>
    <row r="81" spans="10:21" x14ac:dyDescent="0.3">
      <c r="J81" s="36">
        <v>45819</v>
      </c>
      <c r="K81" s="37">
        <f t="shared" si="7"/>
        <v>1.1000000000000001</v>
      </c>
      <c r="L81" s="36">
        <v>46184</v>
      </c>
      <c r="M81" s="37">
        <f t="shared" si="7"/>
        <v>1.2</v>
      </c>
      <c r="N81" s="36">
        <v>46549</v>
      </c>
      <c r="O81" s="37">
        <f t="shared" si="7"/>
        <v>1</v>
      </c>
      <c r="P81" s="36">
        <v>46915</v>
      </c>
      <c r="Q81" s="37">
        <f t="shared" si="7"/>
        <v>0.9</v>
      </c>
      <c r="R81" s="36">
        <v>47280</v>
      </c>
      <c r="S81" s="37">
        <f t="shared" si="8"/>
        <v>0.8</v>
      </c>
      <c r="T81" s="36">
        <v>11120</v>
      </c>
      <c r="U81" s="37">
        <f t="shared" si="9"/>
        <v>0.7</v>
      </c>
    </row>
    <row r="82" spans="10:21" x14ac:dyDescent="0.3">
      <c r="J82" s="36">
        <v>45820</v>
      </c>
      <c r="K82" s="37">
        <f t="shared" si="7"/>
        <v>1.1000000000000001</v>
      </c>
      <c r="L82" s="36">
        <v>46185</v>
      </c>
      <c r="M82" s="37">
        <f t="shared" si="7"/>
        <v>1.2</v>
      </c>
      <c r="N82" s="36">
        <v>46550</v>
      </c>
      <c r="O82" s="37">
        <f t="shared" si="7"/>
        <v>1</v>
      </c>
      <c r="P82" s="36">
        <v>46916</v>
      </c>
      <c r="Q82" s="37">
        <f t="shared" si="7"/>
        <v>0.9</v>
      </c>
      <c r="R82" s="36">
        <v>47281</v>
      </c>
      <c r="S82" s="37">
        <f t="shared" si="8"/>
        <v>0.8</v>
      </c>
      <c r="T82" s="36">
        <v>11121</v>
      </c>
      <c r="U82" s="37">
        <f t="shared" si="9"/>
        <v>0.7</v>
      </c>
    </row>
    <row r="83" spans="10:21" x14ac:dyDescent="0.3">
      <c r="J83" s="36">
        <v>45821</v>
      </c>
      <c r="K83" s="37">
        <f t="shared" si="7"/>
        <v>1.1000000000000001</v>
      </c>
      <c r="L83" s="36">
        <v>46186</v>
      </c>
      <c r="M83" s="37">
        <f t="shared" si="7"/>
        <v>1.2</v>
      </c>
      <c r="N83" s="36">
        <v>46551</v>
      </c>
      <c r="O83" s="37">
        <f t="shared" si="7"/>
        <v>1</v>
      </c>
      <c r="P83" s="36">
        <v>46917</v>
      </c>
      <c r="Q83" s="37">
        <f t="shared" si="7"/>
        <v>0.9</v>
      </c>
      <c r="R83" s="36">
        <v>47282</v>
      </c>
      <c r="S83" s="37">
        <f t="shared" si="8"/>
        <v>0.8</v>
      </c>
      <c r="T83" s="36">
        <v>11122</v>
      </c>
      <c r="U83" s="37">
        <f t="shared" si="9"/>
        <v>0.7</v>
      </c>
    </row>
    <row r="84" spans="10:21" x14ac:dyDescent="0.3">
      <c r="J84" s="36">
        <v>45822</v>
      </c>
      <c r="K84" s="37">
        <f t="shared" si="7"/>
        <v>1.1000000000000001</v>
      </c>
      <c r="L84" s="36">
        <v>46187</v>
      </c>
      <c r="M84" s="37">
        <f t="shared" si="7"/>
        <v>1.2</v>
      </c>
      <c r="N84" s="36">
        <v>46552</v>
      </c>
      <c r="O84" s="37">
        <f t="shared" si="7"/>
        <v>1</v>
      </c>
      <c r="P84" s="36">
        <v>46918</v>
      </c>
      <c r="Q84" s="37">
        <f t="shared" si="7"/>
        <v>0.9</v>
      </c>
      <c r="R84" s="36">
        <v>47283</v>
      </c>
      <c r="S84" s="37">
        <f t="shared" si="8"/>
        <v>0.8</v>
      </c>
      <c r="T84" s="36">
        <v>11123</v>
      </c>
      <c r="U84" s="37">
        <f t="shared" si="9"/>
        <v>0.7</v>
      </c>
    </row>
    <row r="85" spans="10:21" x14ac:dyDescent="0.3">
      <c r="J85" s="36">
        <v>45823</v>
      </c>
      <c r="K85" s="37">
        <f t="shared" si="7"/>
        <v>1.1000000000000001</v>
      </c>
      <c r="L85" s="36">
        <v>46188</v>
      </c>
      <c r="M85" s="37">
        <f t="shared" si="7"/>
        <v>1.2</v>
      </c>
      <c r="N85" s="36">
        <v>46553</v>
      </c>
      <c r="O85" s="37">
        <f t="shared" si="7"/>
        <v>1</v>
      </c>
      <c r="P85" s="36">
        <v>46919</v>
      </c>
      <c r="Q85" s="37">
        <f t="shared" si="7"/>
        <v>0.9</v>
      </c>
      <c r="R85" s="36">
        <v>47284</v>
      </c>
      <c r="S85" s="37">
        <f t="shared" si="8"/>
        <v>0.8</v>
      </c>
      <c r="T85" s="36">
        <v>11124</v>
      </c>
      <c r="U85" s="37">
        <f t="shared" si="9"/>
        <v>0.7</v>
      </c>
    </row>
    <row r="86" spans="10:21" x14ac:dyDescent="0.3">
      <c r="J86" s="36">
        <v>45824</v>
      </c>
      <c r="K86" s="37">
        <f t="shared" si="7"/>
        <v>1.1000000000000001</v>
      </c>
      <c r="L86" s="36">
        <v>46189</v>
      </c>
      <c r="M86" s="37">
        <f t="shared" si="7"/>
        <v>1.2</v>
      </c>
      <c r="N86" s="36">
        <v>46554</v>
      </c>
      <c r="O86" s="37">
        <f t="shared" si="7"/>
        <v>1</v>
      </c>
      <c r="P86" s="36">
        <v>46920</v>
      </c>
      <c r="Q86" s="37">
        <f t="shared" si="7"/>
        <v>0.9</v>
      </c>
      <c r="R86" s="36">
        <v>47285</v>
      </c>
      <c r="S86" s="37">
        <f t="shared" si="8"/>
        <v>0.8</v>
      </c>
      <c r="T86" s="36">
        <v>11125</v>
      </c>
      <c r="U86" s="37">
        <f t="shared" si="9"/>
        <v>0.7</v>
      </c>
    </row>
    <row r="87" spans="10:21" x14ac:dyDescent="0.3">
      <c r="J87" s="36">
        <v>45825</v>
      </c>
      <c r="K87" s="37">
        <f t="shared" si="7"/>
        <v>1.1000000000000001</v>
      </c>
      <c r="L87" s="36">
        <v>46190</v>
      </c>
      <c r="M87" s="37">
        <f t="shared" si="7"/>
        <v>1.2</v>
      </c>
      <c r="N87" s="36">
        <v>46555</v>
      </c>
      <c r="O87" s="37">
        <f t="shared" si="7"/>
        <v>1</v>
      </c>
      <c r="P87" s="36">
        <v>46921</v>
      </c>
      <c r="Q87" s="37">
        <f t="shared" si="7"/>
        <v>0.9</v>
      </c>
      <c r="R87" s="36">
        <v>47286</v>
      </c>
      <c r="S87" s="37">
        <f t="shared" si="8"/>
        <v>0.8</v>
      </c>
      <c r="T87" s="36">
        <v>11126</v>
      </c>
      <c r="U87" s="37">
        <f t="shared" si="9"/>
        <v>0.7</v>
      </c>
    </row>
    <row r="88" spans="10:21" x14ac:dyDescent="0.3">
      <c r="J88" s="36">
        <v>45826</v>
      </c>
      <c r="K88" s="37">
        <f t="shared" si="7"/>
        <v>1.1000000000000001</v>
      </c>
      <c r="L88" s="36">
        <v>46191</v>
      </c>
      <c r="M88" s="37">
        <f t="shared" si="7"/>
        <v>1.2</v>
      </c>
      <c r="N88" s="36">
        <v>46556</v>
      </c>
      <c r="O88" s="37">
        <f t="shared" si="7"/>
        <v>1</v>
      </c>
      <c r="P88" s="36">
        <v>46922</v>
      </c>
      <c r="Q88" s="37">
        <f t="shared" si="7"/>
        <v>0.9</v>
      </c>
      <c r="R88" s="36">
        <v>47287</v>
      </c>
      <c r="S88" s="37">
        <f t="shared" si="8"/>
        <v>0.8</v>
      </c>
      <c r="T88" s="36">
        <v>11127</v>
      </c>
      <c r="U88" s="37">
        <f t="shared" si="9"/>
        <v>0.7</v>
      </c>
    </row>
    <row r="89" spans="10:21" x14ac:dyDescent="0.3">
      <c r="J89" s="36">
        <v>45827</v>
      </c>
      <c r="K89" s="37">
        <f t="shared" si="7"/>
        <v>1.1000000000000001</v>
      </c>
      <c r="L89" s="36">
        <v>46192</v>
      </c>
      <c r="M89" s="37">
        <f t="shared" si="7"/>
        <v>1.2</v>
      </c>
      <c r="N89" s="36">
        <v>46557</v>
      </c>
      <c r="O89" s="37">
        <f t="shared" si="7"/>
        <v>1</v>
      </c>
      <c r="P89" s="36">
        <v>46923</v>
      </c>
      <c r="Q89" s="37">
        <f t="shared" si="7"/>
        <v>0.9</v>
      </c>
      <c r="R89" s="36">
        <v>47288</v>
      </c>
      <c r="S89" s="37">
        <f t="shared" si="8"/>
        <v>0.8</v>
      </c>
      <c r="T89" s="36">
        <v>11128</v>
      </c>
      <c r="U89" s="37">
        <f t="shared" si="9"/>
        <v>0.7</v>
      </c>
    </row>
    <row r="90" spans="10:21" x14ac:dyDescent="0.3">
      <c r="J90" s="36">
        <v>45828</v>
      </c>
      <c r="K90" s="37">
        <f t="shared" si="7"/>
        <v>1.1000000000000001</v>
      </c>
      <c r="L90" s="36">
        <v>46193</v>
      </c>
      <c r="M90" s="37">
        <f t="shared" si="7"/>
        <v>1.2</v>
      </c>
      <c r="N90" s="36">
        <v>46558</v>
      </c>
      <c r="O90" s="37">
        <f t="shared" si="7"/>
        <v>1</v>
      </c>
      <c r="P90" s="36">
        <v>46924</v>
      </c>
      <c r="Q90" s="37">
        <f t="shared" si="7"/>
        <v>0.9</v>
      </c>
      <c r="R90" s="36">
        <v>47289</v>
      </c>
      <c r="S90" s="37">
        <f t="shared" si="8"/>
        <v>0.8</v>
      </c>
      <c r="T90" s="36">
        <v>11129</v>
      </c>
      <c r="U90" s="37">
        <f t="shared" si="9"/>
        <v>0.7</v>
      </c>
    </row>
    <row r="91" spans="10:21" x14ac:dyDescent="0.3">
      <c r="J91" s="36">
        <v>45829</v>
      </c>
      <c r="K91" s="37">
        <f t="shared" si="7"/>
        <v>1.1000000000000001</v>
      </c>
      <c r="L91" s="36">
        <v>46194</v>
      </c>
      <c r="M91" s="37">
        <f t="shared" si="7"/>
        <v>1.2</v>
      </c>
      <c r="N91" s="36">
        <v>46559</v>
      </c>
      <c r="O91" s="37">
        <f t="shared" si="7"/>
        <v>1</v>
      </c>
      <c r="P91" s="36">
        <v>46925</v>
      </c>
      <c r="Q91" s="37">
        <f t="shared" si="7"/>
        <v>0.9</v>
      </c>
      <c r="R91" s="36">
        <v>47290</v>
      </c>
      <c r="S91" s="37">
        <f t="shared" si="8"/>
        <v>0.8</v>
      </c>
      <c r="T91" s="36">
        <v>11130</v>
      </c>
      <c r="U91" s="37">
        <f t="shared" si="9"/>
        <v>0.7</v>
      </c>
    </row>
    <row r="92" spans="10:21" x14ac:dyDescent="0.3">
      <c r="J92" s="36">
        <v>45830</v>
      </c>
      <c r="K92" s="37">
        <f t="shared" si="7"/>
        <v>1.1000000000000001</v>
      </c>
      <c r="L92" s="36">
        <v>46195</v>
      </c>
      <c r="M92" s="37">
        <f t="shared" si="7"/>
        <v>1.2</v>
      </c>
      <c r="N92" s="36">
        <v>46560</v>
      </c>
      <c r="O92" s="37">
        <f t="shared" si="7"/>
        <v>1</v>
      </c>
      <c r="P92" s="36">
        <v>46926</v>
      </c>
      <c r="Q92" s="37">
        <f t="shared" si="7"/>
        <v>0.9</v>
      </c>
      <c r="R92" s="36">
        <v>47291</v>
      </c>
      <c r="S92" s="37">
        <f t="shared" si="8"/>
        <v>0.8</v>
      </c>
      <c r="T92" s="36">
        <v>11131</v>
      </c>
      <c r="U92" s="37">
        <f t="shared" si="9"/>
        <v>0.7</v>
      </c>
    </row>
    <row r="93" spans="10:21" x14ac:dyDescent="0.3">
      <c r="J93" s="36">
        <v>45831</v>
      </c>
      <c r="K93" s="37">
        <f t="shared" si="7"/>
        <v>1.1000000000000001</v>
      </c>
      <c r="L93" s="36">
        <v>46196</v>
      </c>
      <c r="M93" s="37">
        <f t="shared" si="7"/>
        <v>1.2</v>
      </c>
      <c r="N93" s="36">
        <v>46561</v>
      </c>
      <c r="O93" s="37">
        <f t="shared" si="7"/>
        <v>1</v>
      </c>
      <c r="P93" s="36">
        <v>46927</v>
      </c>
      <c r="Q93" s="37">
        <f t="shared" si="7"/>
        <v>0.9</v>
      </c>
      <c r="R93" s="36">
        <v>47292</v>
      </c>
      <c r="S93" s="37">
        <f t="shared" si="8"/>
        <v>0.8</v>
      </c>
      <c r="T93" s="36">
        <v>11132</v>
      </c>
      <c r="U93" s="37">
        <f t="shared" si="9"/>
        <v>0.7</v>
      </c>
    </row>
    <row r="94" spans="10:21" x14ac:dyDescent="0.3">
      <c r="J94" s="36">
        <v>45832</v>
      </c>
      <c r="K94" s="37">
        <f t="shared" si="7"/>
        <v>1.1000000000000001</v>
      </c>
      <c r="L94" s="36">
        <v>46197</v>
      </c>
      <c r="M94" s="37">
        <f t="shared" si="7"/>
        <v>1.2</v>
      </c>
      <c r="N94" s="36">
        <v>46562</v>
      </c>
      <c r="O94" s="37">
        <f t="shared" si="7"/>
        <v>1</v>
      </c>
      <c r="P94" s="36">
        <v>46928</v>
      </c>
      <c r="Q94" s="37">
        <f t="shared" si="7"/>
        <v>0.9</v>
      </c>
      <c r="R94" s="36">
        <v>47293</v>
      </c>
      <c r="S94" s="37">
        <f t="shared" si="8"/>
        <v>0.8</v>
      </c>
      <c r="T94" s="36">
        <v>11133</v>
      </c>
      <c r="U94" s="37">
        <f t="shared" si="9"/>
        <v>0.7</v>
      </c>
    </row>
    <row r="95" spans="10:21" x14ac:dyDescent="0.3">
      <c r="J95" s="36">
        <v>45833</v>
      </c>
      <c r="K95" s="37">
        <f t="shared" si="7"/>
        <v>1.1000000000000001</v>
      </c>
      <c r="L95" s="36">
        <v>46198</v>
      </c>
      <c r="M95" s="37">
        <f t="shared" si="7"/>
        <v>1.2</v>
      </c>
      <c r="N95" s="36">
        <v>46563</v>
      </c>
      <c r="O95" s="37">
        <f t="shared" si="7"/>
        <v>1</v>
      </c>
      <c r="P95" s="36">
        <v>46929</v>
      </c>
      <c r="Q95" s="37">
        <f t="shared" si="7"/>
        <v>0.9</v>
      </c>
      <c r="R95" s="36">
        <v>47294</v>
      </c>
      <c r="S95" s="37">
        <f t="shared" si="8"/>
        <v>0.8</v>
      </c>
      <c r="T95" s="36">
        <v>11134</v>
      </c>
      <c r="U95" s="37">
        <f t="shared" si="9"/>
        <v>0.7</v>
      </c>
    </row>
    <row r="96" spans="10:21" x14ac:dyDescent="0.3">
      <c r="J96" s="36">
        <v>45834</v>
      </c>
      <c r="K96" s="37">
        <f t="shared" si="7"/>
        <v>1.1000000000000001</v>
      </c>
      <c r="L96" s="36">
        <v>46199</v>
      </c>
      <c r="M96" s="37">
        <f t="shared" si="7"/>
        <v>1.2</v>
      </c>
      <c r="N96" s="36">
        <v>46564</v>
      </c>
      <c r="O96" s="37">
        <f t="shared" si="7"/>
        <v>1</v>
      </c>
      <c r="P96" s="36">
        <v>46930</v>
      </c>
      <c r="Q96" s="37">
        <f t="shared" si="7"/>
        <v>0.9</v>
      </c>
      <c r="R96" s="36">
        <v>47295</v>
      </c>
      <c r="S96" s="37">
        <f t="shared" si="8"/>
        <v>0.8</v>
      </c>
      <c r="T96" s="36">
        <v>11135</v>
      </c>
      <c r="U96" s="37">
        <f t="shared" si="9"/>
        <v>0.7</v>
      </c>
    </row>
    <row r="97" spans="10:21" x14ac:dyDescent="0.3">
      <c r="J97" s="36">
        <v>45835</v>
      </c>
      <c r="K97" s="37">
        <f t="shared" si="7"/>
        <v>1.1000000000000001</v>
      </c>
      <c r="L97" s="36">
        <v>46200</v>
      </c>
      <c r="M97" s="37">
        <f t="shared" si="7"/>
        <v>1.2</v>
      </c>
      <c r="N97" s="36">
        <v>46565</v>
      </c>
      <c r="O97" s="37">
        <f t="shared" si="7"/>
        <v>1</v>
      </c>
      <c r="P97" s="36">
        <v>46931</v>
      </c>
      <c r="Q97" s="37">
        <f t="shared" si="7"/>
        <v>0.9</v>
      </c>
      <c r="R97" s="36">
        <v>47296</v>
      </c>
      <c r="S97" s="37">
        <f t="shared" si="8"/>
        <v>0.8</v>
      </c>
      <c r="T97" s="36">
        <v>11136</v>
      </c>
      <c r="U97" s="37">
        <f t="shared" si="9"/>
        <v>0.7</v>
      </c>
    </row>
    <row r="98" spans="10:21" x14ac:dyDescent="0.3">
      <c r="J98" s="36">
        <v>45836</v>
      </c>
      <c r="K98" s="37">
        <f t="shared" si="7"/>
        <v>1.1000000000000001</v>
      </c>
      <c r="L98" s="36">
        <v>46201</v>
      </c>
      <c r="M98" s="37">
        <f t="shared" si="7"/>
        <v>1.2</v>
      </c>
      <c r="N98" s="36">
        <v>46566</v>
      </c>
      <c r="O98" s="37">
        <f t="shared" si="7"/>
        <v>1</v>
      </c>
      <c r="P98" s="36">
        <v>46932</v>
      </c>
      <c r="Q98" s="37">
        <f t="shared" si="7"/>
        <v>0.9</v>
      </c>
      <c r="R98" s="36">
        <v>47297</v>
      </c>
      <c r="S98" s="37">
        <f t="shared" si="8"/>
        <v>0.8</v>
      </c>
      <c r="T98" s="36">
        <v>11137</v>
      </c>
      <c r="U98" s="37">
        <f t="shared" si="9"/>
        <v>0.7</v>
      </c>
    </row>
    <row r="99" spans="10:21" x14ac:dyDescent="0.3">
      <c r="J99" s="36">
        <v>45837</v>
      </c>
      <c r="K99" s="37">
        <f t="shared" si="7"/>
        <v>1.1000000000000001</v>
      </c>
      <c r="L99" s="36">
        <v>46202</v>
      </c>
      <c r="M99" s="37">
        <f t="shared" si="7"/>
        <v>1.2</v>
      </c>
      <c r="N99" s="36">
        <v>46567</v>
      </c>
      <c r="O99" s="37">
        <f t="shared" si="7"/>
        <v>1</v>
      </c>
      <c r="P99" s="36">
        <v>46933</v>
      </c>
      <c r="Q99" s="37">
        <f t="shared" si="7"/>
        <v>0.9</v>
      </c>
      <c r="R99" s="36">
        <v>47298</v>
      </c>
      <c r="S99" s="37">
        <f t="shared" si="8"/>
        <v>0.8</v>
      </c>
      <c r="T99" s="36">
        <v>11138</v>
      </c>
      <c r="U99" s="37">
        <f t="shared" si="9"/>
        <v>0.7</v>
      </c>
    </row>
    <row r="100" spans="10:21" x14ac:dyDescent="0.3">
      <c r="J100" s="36">
        <v>45838</v>
      </c>
      <c r="K100" s="37">
        <f t="shared" si="7"/>
        <v>1.1000000000000001</v>
      </c>
      <c r="L100" s="36">
        <v>46203</v>
      </c>
      <c r="M100" s="37">
        <f t="shared" si="7"/>
        <v>1.2</v>
      </c>
      <c r="N100" s="36">
        <v>46568</v>
      </c>
      <c r="O100" s="37">
        <f t="shared" si="7"/>
        <v>1</v>
      </c>
      <c r="P100" s="36">
        <v>46934</v>
      </c>
      <c r="Q100" s="37">
        <f t="shared" si="7"/>
        <v>0.9</v>
      </c>
      <c r="R100" s="36">
        <v>47299</v>
      </c>
      <c r="S100" s="37">
        <f t="shared" si="8"/>
        <v>0.8</v>
      </c>
      <c r="T100" s="36">
        <v>11139</v>
      </c>
      <c r="U100" s="37">
        <f t="shared" si="9"/>
        <v>0.7</v>
      </c>
    </row>
    <row r="101" spans="10:21" x14ac:dyDescent="0.3">
      <c r="J101" s="36">
        <v>45839</v>
      </c>
      <c r="K101" s="37">
        <f t="shared" si="7"/>
        <v>1.1000000000000001</v>
      </c>
      <c r="L101" s="36">
        <v>46204</v>
      </c>
      <c r="M101" s="37">
        <f t="shared" si="7"/>
        <v>1.2</v>
      </c>
      <c r="N101" s="36">
        <v>46569</v>
      </c>
      <c r="O101" s="37">
        <f t="shared" si="7"/>
        <v>1</v>
      </c>
      <c r="P101" s="36">
        <v>46935</v>
      </c>
      <c r="Q101" s="37">
        <f t="shared" si="7"/>
        <v>0.9</v>
      </c>
      <c r="R101" s="36">
        <v>47300</v>
      </c>
      <c r="S101" s="37">
        <f t="shared" si="8"/>
        <v>0.8</v>
      </c>
      <c r="T101" s="36">
        <v>11140</v>
      </c>
      <c r="U101" s="37">
        <f t="shared" si="9"/>
        <v>0.7</v>
      </c>
    </row>
    <row r="102" spans="10:21" x14ac:dyDescent="0.3">
      <c r="J102" s="36">
        <v>45840</v>
      </c>
      <c r="K102" s="37">
        <f t="shared" si="7"/>
        <v>1.1000000000000001</v>
      </c>
      <c r="L102" s="36">
        <v>46205</v>
      </c>
      <c r="M102" s="37">
        <f t="shared" si="7"/>
        <v>1.2</v>
      </c>
      <c r="N102" s="36">
        <v>46570</v>
      </c>
      <c r="O102" s="37">
        <f t="shared" si="7"/>
        <v>1</v>
      </c>
      <c r="P102" s="36">
        <v>46936</v>
      </c>
      <c r="Q102" s="37">
        <f t="shared" si="7"/>
        <v>0.9</v>
      </c>
      <c r="R102" s="36">
        <v>47301</v>
      </c>
      <c r="S102" s="37">
        <f t="shared" si="8"/>
        <v>0.8</v>
      </c>
      <c r="T102" s="36">
        <v>11141</v>
      </c>
      <c r="U102" s="37">
        <f t="shared" si="9"/>
        <v>0.7</v>
      </c>
    </row>
    <row r="103" spans="10:21" x14ac:dyDescent="0.3">
      <c r="J103" s="36">
        <v>45841</v>
      </c>
      <c r="K103" s="37">
        <f t="shared" si="7"/>
        <v>1.1000000000000001</v>
      </c>
      <c r="L103" s="36">
        <v>46206</v>
      </c>
      <c r="M103" s="37">
        <f t="shared" si="7"/>
        <v>1.2</v>
      </c>
      <c r="N103" s="36">
        <v>46571</v>
      </c>
      <c r="O103" s="37">
        <f t="shared" si="7"/>
        <v>1</v>
      </c>
      <c r="P103" s="36">
        <v>46937</v>
      </c>
      <c r="Q103" s="37">
        <f t="shared" si="7"/>
        <v>0.9</v>
      </c>
      <c r="R103" s="36">
        <v>47302</v>
      </c>
      <c r="S103" s="37">
        <f t="shared" si="8"/>
        <v>0.8</v>
      </c>
      <c r="T103" s="36">
        <v>11142</v>
      </c>
      <c r="U103" s="37">
        <f t="shared" si="9"/>
        <v>0.7</v>
      </c>
    </row>
    <row r="104" spans="10:21" x14ac:dyDescent="0.3">
      <c r="J104" s="36">
        <v>45842</v>
      </c>
      <c r="K104" s="37">
        <f t="shared" si="7"/>
        <v>1.1000000000000001</v>
      </c>
      <c r="L104" s="36">
        <v>46207</v>
      </c>
      <c r="M104" s="37">
        <f t="shared" si="7"/>
        <v>1.2</v>
      </c>
      <c r="N104" s="36">
        <v>46572</v>
      </c>
      <c r="O104" s="37">
        <f t="shared" si="7"/>
        <v>1</v>
      </c>
      <c r="P104" s="36">
        <v>46938</v>
      </c>
      <c r="Q104" s="37">
        <f t="shared" si="7"/>
        <v>0.9</v>
      </c>
      <c r="R104" s="36">
        <v>47303</v>
      </c>
      <c r="S104" s="37">
        <f t="shared" si="8"/>
        <v>0.8</v>
      </c>
      <c r="T104" s="36">
        <v>11143</v>
      </c>
      <c r="U104" s="37">
        <f t="shared" si="9"/>
        <v>0.7</v>
      </c>
    </row>
    <row r="105" spans="10:21" x14ac:dyDescent="0.3">
      <c r="J105" s="36">
        <v>45843</v>
      </c>
      <c r="K105" s="37">
        <f t="shared" si="7"/>
        <v>1.1000000000000001</v>
      </c>
      <c r="L105" s="36">
        <v>46208</v>
      </c>
      <c r="M105" s="37">
        <f t="shared" si="7"/>
        <v>1.2</v>
      </c>
      <c r="N105" s="36">
        <v>46573</v>
      </c>
      <c r="O105" s="37">
        <f t="shared" si="7"/>
        <v>1</v>
      </c>
      <c r="P105" s="36">
        <v>46939</v>
      </c>
      <c r="Q105" s="37">
        <f t="shared" si="7"/>
        <v>0.9</v>
      </c>
      <c r="R105" s="36">
        <v>47304</v>
      </c>
      <c r="S105" s="37">
        <f t="shared" si="8"/>
        <v>0.8</v>
      </c>
      <c r="T105" s="36">
        <v>11144</v>
      </c>
      <c r="U105" s="37">
        <f t="shared" si="9"/>
        <v>0.7</v>
      </c>
    </row>
    <row r="106" spans="10:21" x14ac:dyDescent="0.3">
      <c r="J106" s="36">
        <v>45844</v>
      </c>
      <c r="K106" s="37">
        <f t="shared" si="7"/>
        <v>1.1000000000000001</v>
      </c>
      <c r="L106" s="36">
        <v>46209</v>
      </c>
      <c r="M106" s="37">
        <f t="shared" si="7"/>
        <v>1.2</v>
      </c>
      <c r="N106" s="36">
        <v>46574</v>
      </c>
      <c r="O106" s="37">
        <f t="shared" si="7"/>
        <v>1</v>
      </c>
      <c r="P106" s="36">
        <v>46940</v>
      </c>
      <c r="Q106" s="37">
        <f t="shared" si="7"/>
        <v>0.9</v>
      </c>
      <c r="R106" s="36">
        <v>47305</v>
      </c>
      <c r="S106" s="37">
        <f t="shared" si="8"/>
        <v>0.8</v>
      </c>
      <c r="T106" s="36">
        <v>11145</v>
      </c>
      <c r="U106" s="37">
        <f t="shared" si="9"/>
        <v>0.7</v>
      </c>
    </row>
    <row r="107" spans="10:21" x14ac:dyDescent="0.3">
      <c r="J107" s="36">
        <v>45845</v>
      </c>
      <c r="K107" s="37">
        <f t="shared" si="7"/>
        <v>1.1000000000000001</v>
      </c>
      <c r="L107" s="36">
        <v>46210</v>
      </c>
      <c r="M107" s="37">
        <f t="shared" si="7"/>
        <v>1.2</v>
      </c>
      <c r="N107" s="36">
        <v>46575</v>
      </c>
      <c r="O107" s="37">
        <f t="shared" si="7"/>
        <v>1</v>
      </c>
      <c r="P107" s="36">
        <v>46941</v>
      </c>
      <c r="Q107" s="37">
        <f t="shared" si="7"/>
        <v>0.9</v>
      </c>
      <c r="R107" s="36">
        <v>47306</v>
      </c>
      <c r="S107" s="37">
        <f t="shared" si="8"/>
        <v>0.8</v>
      </c>
      <c r="T107" s="36">
        <v>11146</v>
      </c>
      <c r="U107" s="37">
        <f t="shared" si="9"/>
        <v>0.7</v>
      </c>
    </row>
    <row r="108" spans="10:21" x14ac:dyDescent="0.3">
      <c r="J108" s="36">
        <v>45846</v>
      </c>
      <c r="K108" s="37">
        <f t="shared" si="7"/>
        <v>1.1000000000000001</v>
      </c>
      <c r="L108" s="36">
        <v>46211</v>
      </c>
      <c r="M108" s="37">
        <f t="shared" si="7"/>
        <v>1.2</v>
      </c>
      <c r="N108" s="36">
        <v>46576</v>
      </c>
      <c r="O108" s="37">
        <f t="shared" si="7"/>
        <v>1</v>
      </c>
      <c r="P108" s="36">
        <v>46942</v>
      </c>
      <c r="Q108" s="37">
        <f t="shared" si="7"/>
        <v>0.9</v>
      </c>
      <c r="R108" s="36">
        <v>47307</v>
      </c>
      <c r="S108" s="37">
        <f t="shared" si="8"/>
        <v>0.8</v>
      </c>
      <c r="T108" s="36">
        <v>11147</v>
      </c>
      <c r="U108" s="37">
        <f t="shared" si="9"/>
        <v>0.7</v>
      </c>
    </row>
    <row r="109" spans="10:21" x14ac:dyDescent="0.3">
      <c r="J109" s="36">
        <v>45847</v>
      </c>
      <c r="K109" s="37">
        <f t="shared" si="7"/>
        <v>1.1000000000000001</v>
      </c>
      <c r="L109" s="36">
        <v>46212</v>
      </c>
      <c r="M109" s="37">
        <f t="shared" si="7"/>
        <v>1.2</v>
      </c>
      <c r="N109" s="36">
        <v>46577</v>
      </c>
      <c r="O109" s="37">
        <f t="shared" si="7"/>
        <v>1</v>
      </c>
      <c r="P109" s="36">
        <v>46943</v>
      </c>
      <c r="Q109" s="37">
        <f t="shared" si="7"/>
        <v>0.9</v>
      </c>
      <c r="R109" s="36">
        <v>47308</v>
      </c>
      <c r="S109" s="37">
        <f t="shared" si="8"/>
        <v>0.8</v>
      </c>
      <c r="T109" s="36">
        <v>11148</v>
      </c>
      <c r="U109" s="37">
        <f t="shared" si="9"/>
        <v>0.7</v>
      </c>
    </row>
    <row r="110" spans="10:21" x14ac:dyDescent="0.3">
      <c r="J110" s="36">
        <v>45848</v>
      </c>
      <c r="K110" s="37">
        <f t="shared" si="7"/>
        <v>1.1000000000000001</v>
      </c>
      <c r="L110" s="36">
        <v>46213</v>
      </c>
      <c r="M110" s="37">
        <f t="shared" si="7"/>
        <v>1.2</v>
      </c>
      <c r="N110" s="36">
        <v>46578</v>
      </c>
      <c r="O110" s="37">
        <f t="shared" si="7"/>
        <v>1</v>
      </c>
      <c r="P110" s="36">
        <v>46944</v>
      </c>
      <c r="Q110" s="37">
        <f t="shared" si="7"/>
        <v>0.9</v>
      </c>
      <c r="R110" s="36">
        <v>47309</v>
      </c>
      <c r="S110" s="37">
        <f t="shared" si="8"/>
        <v>0.8</v>
      </c>
      <c r="T110" s="36">
        <v>11149</v>
      </c>
      <c r="U110" s="37">
        <f t="shared" si="9"/>
        <v>0.7</v>
      </c>
    </row>
    <row r="111" spans="10:21" x14ac:dyDescent="0.3">
      <c r="J111" s="36">
        <v>45849</v>
      </c>
      <c r="K111" s="37">
        <f t="shared" si="7"/>
        <v>1.1000000000000001</v>
      </c>
      <c r="L111" s="36">
        <v>46214</v>
      </c>
      <c r="M111" s="37">
        <f t="shared" si="7"/>
        <v>1.2</v>
      </c>
      <c r="N111" s="36">
        <v>46579</v>
      </c>
      <c r="O111" s="37">
        <f t="shared" si="7"/>
        <v>1</v>
      </c>
      <c r="P111" s="36">
        <v>46945</v>
      </c>
      <c r="Q111" s="37">
        <f t="shared" si="7"/>
        <v>0.9</v>
      </c>
      <c r="R111" s="36">
        <v>47310</v>
      </c>
      <c r="S111" s="37">
        <f t="shared" si="8"/>
        <v>0.8</v>
      </c>
      <c r="T111" s="36">
        <v>11150</v>
      </c>
      <c r="U111" s="37">
        <f t="shared" si="9"/>
        <v>0.7</v>
      </c>
    </row>
    <row r="112" spans="10:21" x14ac:dyDescent="0.3">
      <c r="J112" s="36">
        <v>45850</v>
      </c>
      <c r="K112" s="37">
        <f t="shared" si="7"/>
        <v>1.1000000000000001</v>
      </c>
      <c r="L112" s="36">
        <v>46215</v>
      </c>
      <c r="M112" s="37">
        <f t="shared" si="7"/>
        <v>1.2</v>
      </c>
      <c r="N112" s="36">
        <v>46580</v>
      </c>
      <c r="O112" s="37">
        <f t="shared" si="7"/>
        <v>1</v>
      </c>
      <c r="P112" s="36">
        <v>46946</v>
      </c>
      <c r="Q112" s="37">
        <f t="shared" si="7"/>
        <v>0.9</v>
      </c>
      <c r="R112" s="36">
        <v>47311</v>
      </c>
      <c r="S112" s="37">
        <f t="shared" si="8"/>
        <v>0.8</v>
      </c>
      <c r="T112" s="36">
        <v>11151</v>
      </c>
      <c r="U112" s="37">
        <f t="shared" si="9"/>
        <v>0.7</v>
      </c>
    </row>
    <row r="113" spans="10:21" x14ac:dyDescent="0.3">
      <c r="J113" s="36">
        <v>45851</v>
      </c>
      <c r="K113" s="37">
        <f t="shared" si="7"/>
        <v>1.1000000000000001</v>
      </c>
      <c r="L113" s="36">
        <v>46216</v>
      </c>
      <c r="M113" s="37">
        <f t="shared" si="7"/>
        <v>1.2</v>
      </c>
      <c r="N113" s="36">
        <v>46581</v>
      </c>
      <c r="O113" s="37">
        <f t="shared" si="7"/>
        <v>1</v>
      </c>
      <c r="P113" s="36">
        <v>46947</v>
      </c>
      <c r="Q113" s="37">
        <f t="shared" si="7"/>
        <v>0.9</v>
      </c>
      <c r="R113" s="36">
        <v>47312</v>
      </c>
      <c r="S113" s="37">
        <f t="shared" si="8"/>
        <v>0.8</v>
      </c>
      <c r="T113" s="36">
        <v>11152</v>
      </c>
      <c r="U113" s="37">
        <f t="shared" si="9"/>
        <v>0.7</v>
      </c>
    </row>
    <row r="114" spans="10:21" x14ac:dyDescent="0.3">
      <c r="J114" s="36">
        <v>45852</v>
      </c>
      <c r="K114" s="37">
        <f t="shared" si="7"/>
        <v>1.1000000000000001</v>
      </c>
      <c r="L114" s="36">
        <v>46217</v>
      </c>
      <c r="M114" s="37">
        <f t="shared" si="7"/>
        <v>1.2</v>
      </c>
      <c r="N114" s="36">
        <v>46582</v>
      </c>
      <c r="O114" s="37">
        <f t="shared" si="7"/>
        <v>1</v>
      </c>
      <c r="P114" s="36">
        <v>46948</v>
      </c>
      <c r="Q114" s="37">
        <f t="shared" si="7"/>
        <v>0.9</v>
      </c>
      <c r="R114" s="36">
        <v>47313</v>
      </c>
      <c r="S114" s="37">
        <f t="shared" si="8"/>
        <v>0.8</v>
      </c>
      <c r="T114" s="36">
        <v>11153</v>
      </c>
      <c r="U114" s="37">
        <f t="shared" si="9"/>
        <v>0.7</v>
      </c>
    </row>
    <row r="115" spans="10:21" x14ac:dyDescent="0.3">
      <c r="J115" s="36">
        <v>45853</v>
      </c>
      <c r="K115" s="37">
        <f t="shared" si="7"/>
        <v>1.1000000000000001</v>
      </c>
      <c r="L115" s="36">
        <v>46218</v>
      </c>
      <c r="M115" s="37">
        <f t="shared" si="7"/>
        <v>1.2</v>
      </c>
      <c r="N115" s="36">
        <v>46583</v>
      </c>
      <c r="O115" s="37">
        <f t="shared" si="7"/>
        <v>1</v>
      </c>
      <c r="P115" s="36">
        <v>46949</v>
      </c>
      <c r="Q115" s="37">
        <f t="shared" si="7"/>
        <v>0.9</v>
      </c>
      <c r="R115" s="36">
        <v>47314</v>
      </c>
      <c r="S115" s="37">
        <f t="shared" si="8"/>
        <v>0.8</v>
      </c>
      <c r="T115" s="36">
        <v>11154</v>
      </c>
      <c r="U115" s="37">
        <f t="shared" si="9"/>
        <v>0.7</v>
      </c>
    </row>
    <row r="116" spans="10:21" x14ac:dyDescent="0.3">
      <c r="J116" s="36">
        <v>45854</v>
      </c>
      <c r="K116" s="37">
        <f t="shared" si="7"/>
        <v>1.1000000000000001</v>
      </c>
      <c r="L116" s="36">
        <v>46219</v>
      </c>
      <c r="M116" s="37">
        <f t="shared" si="7"/>
        <v>1.2</v>
      </c>
      <c r="N116" s="36">
        <v>46584</v>
      </c>
      <c r="O116" s="37">
        <f t="shared" si="7"/>
        <v>1</v>
      </c>
      <c r="P116" s="36">
        <v>46950</v>
      </c>
      <c r="Q116" s="37">
        <f t="shared" si="7"/>
        <v>0.9</v>
      </c>
      <c r="R116" s="36">
        <v>47315</v>
      </c>
      <c r="S116" s="37">
        <f t="shared" si="8"/>
        <v>0.8</v>
      </c>
      <c r="T116" s="36">
        <v>11155</v>
      </c>
      <c r="U116" s="37">
        <f t="shared" si="9"/>
        <v>0.7</v>
      </c>
    </row>
    <row r="117" spans="10:21" x14ac:dyDescent="0.3">
      <c r="J117" s="36">
        <v>45855</v>
      </c>
      <c r="K117" s="37">
        <f t="shared" si="7"/>
        <v>1.1000000000000001</v>
      </c>
      <c r="L117" s="36">
        <v>46220</v>
      </c>
      <c r="M117" s="37">
        <f t="shared" si="7"/>
        <v>1.2</v>
      </c>
      <c r="N117" s="36">
        <v>46585</v>
      </c>
      <c r="O117" s="37">
        <f t="shared" si="7"/>
        <v>1</v>
      </c>
      <c r="P117" s="36">
        <v>46951</v>
      </c>
      <c r="Q117" s="37">
        <f t="shared" si="7"/>
        <v>0.9</v>
      </c>
      <c r="R117" s="36">
        <v>47316</v>
      </c>
      <c r="S117" s="37">
        <f t="shared" si="8"/>
        <v>0.8</v>
      </c>
      <c r="T117" s="36">
        <v>11156</v>
      </c>
      <c r="U117" s="37">
        <f t="shared" si="9"/>
        <v>0.7</v>
      </c>
    </row>
    <row r="118" spans="10:21" x14ac:dyDescent="0.3">
      <c r="J118" s="36">
        <v>45856</v>
      </c>
      <c r="K118" s="37">
        <f t="shared" si="7"/>
        <v>1.1000000000000001</v>
      </c>
      <c r="L118" s="36">
        <v>46221</v>
      </c>
      <c r="M118" s="37">
        <f t="shared" si="7"/>
        <v>1.2</v>
      </c>
      <c r="N118" s="36">
        <v>46586</v>
      </c>
      <c r="O118" s="37">
        <f t="shared" si="7"/>
        <v>1</v>
      </c>
      <c r="P118" s="36">
        <v>46952</v>
      </c>
      <c r="Q118" s="37">
        <f t="shared" si="7"/>
        <v>0.9</v>
      </c>
      <c r="R118" s="36">
        <v>47317</v>
      </c>
      <c r="S118" s="37">
        <f t="shared" si="8"/>
        <v>0.8</v>
      </c>
      <c r="T118" s="36">
        <v>11157</v>
      </c>
      <c r="U118" s="37">
        <f t="shared" si="9"/>
        <v>0.7</v>
      </c>
    </row>
    <row r="119" spans="10:21" x14ac:dyDescent="0.3">
      <c r="J119" s="36">
        <v>45857</v>
      </c>
      <c r="K119" s="37">
        <f t="shared" si="7"/>
        <v>1.1000000000000001</v>
      </c>
      <c r="L119" s="36">
        <v>46222</v>
      </c>
      <c r="M119" s="37">
        <f t="shared" si="7"/>
        <v>1.2</v>
      </c>
      <c r="N119" s="36">
        <v>46587</v>
      </c>
      <c r="O119" s="37">
        <f t="shared" si="7"/>
        <v>1</v>
      </c>
      <c r="P119" s="36">
        <v>46953</v>
      </c>
      <c r="Q119" s="37">
        <f t="shared" si="7"/>
        <v>0.9</v>
      </c>
      <c r="R119" s="36">
        <v>47318</v>
      </c>
      <c r="S119" s="37">
        <f t="shared" si="8"/>
        <v>0.8</v>
      </c>
      <c r="T119" s="36">
        <v>11158</v>
      </c>
      <c r="U119" s="37">
        <f t="shared" si="9"/>
        <v>0.7</v>
      </c>
    </row>
    <row r="120" spans="10:21" x14ac:dyDescent="0.3">
      <c r="J120" s="36">
        <v>45858</v>
      </c>
      <c r="K120" s="37">
        <f t="shared" si="7"/>
        <v>1.1000000000000001</v>
      </c>
      <c r="L120" s="36">
        <v>46223</v>
      </c>
      <c r="M120" s="37">
        <f t="shared" si="7"/>
        <v>1.2</v>
      </c>
      <c r="N120" s="36">
        <v>46588</v>
      </c>
      <c r="O120" s="37">
        <f t="shared" si="7"/>
        <v>1</v>
      </c>
      <c r="P120" s="36">
        <v>46954</v>
      </c>
      <c r="Q120" s="37">
        <f t="shared" si="7"/>
        <v>0.9</v>
      </c>
      <c r="R120" s="36">
        <v>47319</v>
      </c>
      <c r="S120" s="37">
        <f t="shared" si="8"/>
        <v>0.8</v>
      </c>
      <c r="T120" s="36">
        <v>11159</v>
      </c>
      <c r="U120" s="37">
        <f t="shared" si="9"/>
        <v>0.7</v>
      </c>
    </row>
    <row r="121" spans="10:21" x14ac:dyDescent="0.3">
      <c r="J121" s="36">
        <v>45859</v>
      </c>
      <c r="K121" s="37">
        <f t="shared" si="7"/>
        <v>1.1000000000000001</v>
      </c>
      <c r="L121" s="36">
        <v>46224</v>
      </c>
      <c r="M121" s="37">
        <f t="shared" si="7"/>
        <v>1.2</v>
      </c>
      <c r="N121" s="36">
        <v>46589</v>
      </c>
      <c r="O121" s="37">
        <f t="shared" si="7"/>
        <v>1</v>
      </c>
      <c r="P121" s="36">
        <v>46955</v>
      </c>
      <c r="Q121" s="37">
        <f t="shared" si="7"/>
        <v>0.9</v>
      </c>
      <c r="R121" s="36">
        <v>47320</v>
      </c>
      <c r="S121" s="37">
        <f t="shared" si="8"/>
        <v>0.8</v>
      </c>
      <c r="T121" s="36">
        <v>11160</v>
      </c>
      <c r="U121" s="37">
        <f t="shared" si="9"/>
        <v>0.7</v>
      </c>
    </row>
    <row r="122" spans="10:21" x14ac:dyDescent="0.3">
      <c r="J122" s="36">
        <v>45860</v>
      </c>
      <c r="K122" s="37">
        <f t="shared" si="7"/>
        <v>1.1000000000000001</v>
      </c>
      <c r="L122" s="36">
        <v>46225</v>
      </c>
      <c r="M122" s="37">
        <f t="shared" si="7"/>
        <v>1.2</v>
      </c>
      <c r="N122" s="36">
        <v>46590</v>
      </c>
      <c r="O122" s="37">
        <f t="shared" si="7"/>
        <v>1</v>
      </c>
      <c r="P122" s="36">
        <v>46956</v>
      </c>
      <c r="Q122" s="37">
        <f t="shared" si="7"/>
        <v>0.9</v>
      </c>
      <c r="R122" s="36">
        <v>47321</v>
      </c>
      <c r="S122" s="37">
        <f t="shared" si="8"/>
        <v>0.8</v>
      </c>
      <c r="T122" s="36">
        <v>11161</v>
      </c>
      <c r="U122" s="37">
        <f t="shared" si="9"/>
        <v>0.7</v>
      </c>
    </row>
    <row r="123" spans="10:21" x14ac:dyDescent="0.3">
      <c r="J123" s="36">
        <v>45861</v>
      </c>
      <c r="K123" s="37">
        <f t="shared" si="7"/>
        <v>1.1000000000000001</v>
      </c>
      <c r="L123" s="36">
        <v>46226</v>
      </c>
      <c r="M123" s="37">
        <f t="shared" si="7"/>
        <v>1.2</v>
      </c>
      <c r="N123" s="36">
        <v>46591</v>
      </c>
      <c r="O123" s="37">
        <f t="shared" si="7"/>
        <v>1</v>
      </c>
      <c r="P123" s="36">
        <v>46957</v>
      </c>
      <c r="Q123" s="37">
        <f t="shared" si="7"/>
        <v>0.9</v>
      </c>
      <c r="R123" s="36">
        <v>47322</v>
      </c>
      <c r="S123" s="37">
        <f t="shared" si="8"/>
        <v>0.8</v>
      </c>
      <c r="T123" s="36">
        <v>11162</v>
      </c>
      <c r="U123" s="37">
        <f t="shared" si="9"/>
        <v>0.7</v>
      </c>
    </row>
    <row r="124" spans="10:21" x14ac:dyDescent="0.3">
      <c r="J124" s="36">
        <v>45862</v>
      </c>
      <c r="K124" s="37">
        <f t="shared" si="7"/>
        <v>1.1000000000000001</v>
      </c>
      <c r="L124" s="36">
        <v>46227</v>
      </c>
      <c r="M124" s="37">
        <f t="shared" si="7"/>
        <v>1.2</v>
      </c>
      <c r="N124" s="36">
        <v>46592</v>
      </c>
      <c r="O124" s="37">
        <f t="shared" si="7"/>
        <v>1</v>
      </c>
      <c r="P124" s="36">
        <v>46958</v>
      </c>
      <c r="Q124" s="37">
        <f t="shared" si="7"/>
        <v>0.9</v>
      </c>
      <c r="R124" s="36">
        <v>47323</v>
      </c>
      <c r="S124" s="37">
        <f t="shared" si="8"/>
        <v>0.8</v>
      </c>
      <c r="T124" s="36">
        <v>11163</v>
      </c>
      <c r="U124" s="37">
        <f t="shared" si="9"/>
        <v>0.7</v>
      </c>
    </row>
    <row r="125" spans="10:21" x14ac:dyDescent="0.3">
      <c r="J125" s="36">
        <v>45863</v>
      </c>
      <c r="K125" s="37">
        <f t="shared" si="7"/>
        <v>1.1000000000000001</v>
      </c>
      <c r="L125" s="36">
        <v>46228</v>
      </c>
      <c r="M125" s="37">
        <f t="shared" si="7"/>
        <v>1.2</v>
      </c>
      <c r="N125" s="36">
        <v>46593</v>
      </c>
      <c r="O125" s="37">
        <f t="shared" si="7"/>
        <v>1</v>
      </c>
      <c r="P125" s="36">
        <v>46959</v>
      </c>
      <c r="Q125" s="37">
        <f t="shared" si="7"/>
        <v>0.9</v>
      </c>
      <c r="R125" s="36">
        <v>47324</v>
      </c>
      <c r="S125" s="37">
        <f t="shared" si="8"/>
        <v>0.8</v>
      </c>
      <c r="T125" s="36">
        <v>11164</v>
      </c>
      <c r="U125" s="37">
        <f t="shared" si="9"/>
        <v>0.7</v>
      </c>
    </row>
    <row r="126" spans="10:21" x14ac:dyDescent="0.3">
      <c r="J126" s="36">
        <v>45864</v>
      </c>
      <c r="K126" s="37">
        <f t="shared" si="7"/>
        <v>1.1000000000000001</v>
      </c>
      <c r="L126" s="36">
        <v>46229</v>
      </c>
      <c r="M126" s="37">
        <f t="shared" si="7"/>
        <v>1.2</v>
      </c>
      <c r="N126" s="36">
        <v>46594</v>
      </c>
      <c r="O126" s="37">
        <f t="shared" si="7"/>
        <v>1</v>
      </c>
      <c r="P126" s="36">
        <v>46960</v>
      </c>
      <c r="Q126" s="37">
        <f t="shared" si="7"/>
        <v>0.9</v>
      </c>
      <c r="R126" s="36">
        <v>47325</v>
      </c>
      <c r="S126" s="37">
        <f t="shared" si="8"/>
        <v>0.8</v>
      </c>
      <c r="T126" s="36">
        <v>11165</v>
      </c>
      <c r="U126" s="37">
        <f t="shared" si="9"/>
        <v>0.7</v>
      </c>
    </row>
    <row r="127" spans="10:21" x14ac:dyDescent="0.3">
      <c r="J127" s="36">
        <v>45865</v>
      </c>
      <c r="K127" s="37">
        <f t="shared" si="7"/>
        <v>1.1000000000000001</v>
      </c>
      <c r="L127" s="36">
        <v>46230</v>
      </c>
      <c r="M127" s="37">
        <f t="shared" si="7"/>
        <v>1.2</v>
      </c>
      <c r="N127" s="36">
        <v>46595</v>
      </c>
      <c r="O127" s="37">
        <f t="shared" si="7"/>
        <v>1</v>
      </c>
      <c r="P127" s="36">
        <v>46961</v>
      </c>
      <c r="Q127" s="37">
        <f t="shared" si="7"/>
        <v>0.9</v>
      </c>
      <c r="R127" s="36">
        <v>47326</v>
      </c>
      <c r="S127" s="37">
        <f t="shared" si="8"/>
        <v>0.8</v>
      </c>
      <c r="T127" s="36">
        <v>11166</v>
      </c>
      <c r="U127" s="37">
        <f t="shared" si="9"/>
        <v>0.7</v>
      </c>
    </row>
    <row r="128" spans="10:21" x14ac:dyDescent="0.3">
      <c r="J128" s="36">
        <v>45866</v>
      </c>
      <c r="K128" s="37">
        <f t="shared" si="7"/>
        <v>1.1000000000000001</v>
      </c>
      <c r="L128" s="36">
        <v>46231</v>
      </c>
      <c r="M128" s="37">
        <f t="shared" si="7"/>
        <v>1.2</v>
      </c>
      <c r="N128" s="36">
        <v>46596</v>
      </c>
      <c r="O128" s="37">
        <f t="shared" si="7"/>
        <v>1</v>
      </c>
      <c r="P128" s="36">
        <v>46962</v>
      </c>
      <c r="Q128" s="37">
        <f t="shared" si="7"/>
        <v>0.9</v>
      </c>
      <c r="R128" s="36">
        <v>47327</v>
      </c>
      <c r="S128" s="37">
        <f t="shared" si="8"/>
        <v>0.8</v>
      </c>
      <c r="T128" s="36">
        <v>11167</v>
      </c>
      <c r="U128" s="37">
        <f t="shared" si="9"/>
        <v>0.7</v>
      </c>
    </row>
    <row r="129" spans="10:21" x14ac:dyDescent="0.3">
      <c r="J129" s="36">
        <v>45867</v>
      </c>
      <c r="K129" s="37">
        <f t="shared" si="7"/>
        <v>1.1000000000000001</v>
      </c>
      <c r="L129" s="36">
        <v>46232</v>
      </c>
      <c r="M129" s="37">
        <f t="shared" si="7"/>
        <v>1.2</v>
      </c>
      <c r="N129" s="36">
        <v>46597</v>
      </c>
      <c r="O129" s="37">
        <f t="shared" si="7"/>
        <v>1</v>
      </c>
      <c r="P129" s="36">
        <v>46963</v>
      </c>
      <c r="Q129" s="37">
        <f t="shared" si="7"/>
        <v>0.9</v>
      </c>
      <c r="R129" s="36">
        <v>47328</v>
      </c>
      <c r="S129" s="37">
        <f t="shared" si="8"/>
        <v>0.8</v>
      </c>
      <c r="T129" s="36">
        <v>11168</v>
      </c>
      <c r="U129" s="37">
        <f t="shared" si="9"/>
        <v>0.7</v>
      </c>
    </row>
    <row r="130" spans="10:21" x14ac:dyDescent="0.3">
      <c r="J130" s="36">
        <v>45868</v>
      </c>
      <c r="K130" s="37">
        <f t="shared" si="7"/>
        <v>1.1000000000000001</v>
      </c>
      <c r="L130" s="36">
        <v>46233</v>
      </c>
      <c r="M130" s="37">
        <f t="shared" si="7"/>
        <v>1.2</v>
      </c>
      <c r="N130" s="36">
        <v>46598</v>
      </c>
      <c r="O130" s="37">
        <f t="shared" si="7"/>
        <v>1</v>
      </c>
      <c r="P130" s="36">
        <v>46964</v>
      </c>
      <c r="Q130" s="37">
        <f t="shared" si="7"/>
        <v>0.9</v>
      </c>
      <c r="R130" s="36">
        <v>47329</v>
      </c>
      <c r="S130" s="37">
        <f t="shared" si="8"/>
        <v>0.8</v>
      </c>
      <c r="T130" s="36">
        <v>11169</v>
      </c>
      <c r="U130" s="37">
        <f t="shared" si="9"/>
        <v>0.7</v>
      </c>
    </row>
    <row r="131" spans="10:21" x14ac:dyDescent="0.3">
      <c r="J131" s="36">
        <v>45869</v>
      </c>
      <c r="K131" s="37">
        <f t="shared" si="7"/>
        <v>1.1000000000000001</v>
      </c>
      <c r="L131" s="36">
        <v>46234</v>
      </c>
      <c r="M131" s="37">
        <f t="shared" si="7"/>
        <v>1.2</v>
      </c>
      <c r="N131" s="36">
        <v>46599</v>
      </c>
      <c r="O131" s="37">
        <f t="shared" si="7"/>
        <v>1</v>
      </c>
      <c r="P131" s="36">
        <v>46965</v>
      </c>
      <c r="Q131" s="37">
        <f t="shared" si="7"/>
        <v>0.9</v>
      </c>
      <c r="R131" s="36">
        <v>47330</v>
      </c>
      <c r="S131" s="37">
        <f t="shared" si="8"/>
        <v>0.8</v>
      </c>
      <c r="T131" s="36">
        <v>11170</v>
      </c>
      <c r="U131" s="37">
        <f t="shared" si="9"/>
        <v>0.7</v>
      </c>
    </row>
    <row r="132" spans="10:21" x14ac:dyDescent="0.3">
      <c r="J132" s="36">
        <v>45870</v>
      </c>
      <c r="K132" s="37">
        <f t="shared" si="7"/>
        <v>1.1000000000000001</v>
      </c>
      <c r="L132" s="36">
        <v>46235</v>
      </c>
      <c r="M132" s="37">
        <f t="shared" si="7"/>
        <v>1.2</v>
      </c>
      <c r="N132" s="36">
        <v>46600</v>
      </c>
      <c r="O132" s="37">
        <f t="shared" si="7"/>
        <v>1</v>
      </c>
      <c r="P132" s="36">
        <v>46966</v>
      </c>
      <c r="Q132" s="37">
        <f t="shared" si="7"/>
        <v>0.9</v>
      </c>
      <c r="R132" s="36">
        <v>47331</v>
      </c>
      <c r="S132" s="37">
        <f t="shared" si="8"/>
        <v>0.8</v>
      </c>
      <c r="T132" s="36">
        <v>11171</v>
      </c>
      <c r="U132" s="37">
        <f t="shared" si="9"/>
        <v>0.7</v>
      </c>
    </row>
    <row r="133" spans="10:21" x14ac:dyDescent="0.3">
      <c r="J133" s="36">
        <v>45871</v>
      </c>
      <c r="K133" s="37">
        <f t="shared" si="7"/>
        <v>1.1000000000000001</v>
      </c>
      <c r="L133" s="36">
        <v>46236</v>
      </c>
      <c r="M133" s="37">
        <f t="shared" si="7"/>
        <v>1.2</v>
      </c>
      <c r="N133" s="36">
        <v>46601</v>
      </c>
      <c r="O133" s="37">
        <f t="shared" si="7"/>
        <v>1</v>
      </c>
      <c r="P133" s="36">
        <v>46967</v>
      </c>
      <c r="Q133" s="37">
        <f t="shared" si="7"/>
        <v>0.9</v>
      </c>
      <c r="R133" s="36">
        <v>47332</v>
      </c>
      <c r="S133" s="37">
        <f t="shared" si="8"/>
        <v>0.8</v>
      </c>
      <c r="T133" s="36">
        <v>11172</v>
      </c>
      <c r="U133" s="37">
        <f t="shared" si="9"/>
        <v>0.7</v>
      </c>
    </row>
    <row r="134" spans="10:21" x14ac:dyDescent="0.3">
      <c r="J134" s="36">
        <v>45872</v>
      </c>
      <c r="K134" s="37">
        <f t="shared" si="7"/>
        <v>1.1000000000000001</v>
      </c>
      <c r="L134" s="36">
        <v>46237</v>
      </c>
      <c r="M134" s="37">
        <f t="shared" si="7"/>
        <v>1.2</v>
      </c>
      <c r="N134" s="36">
        <v>46602</v>
      </c>
      <c r="O134" s="37">
        <f t="shared" si="7"/>
        <v>1</v>
      </c>
      <c r="P134" s="36">
        <v>46968</v>
      </c>
      <c r="Q134" s="37">
        <f t="shared" si="7"/>
        <v>0.9</v>
      </c>
      <c r="R134" s="36">
        <v>47333</v>
      </c>
      <c r="S134" s="37">
        <f t="shared" si="8"/>
        <v>0.8</v>
      </c>
      <c r="T134" s="36">
        <v>11173</v>
      </c>
      <c r="U134" s="37">
        <f t="shared" si="9"/>
        <v>0.7</v>
      </c>
    </row>
    <row r="135" spans="10:21" x14ac:dyDescent="0.3">
      <c r="J135" s="36">
        <v>45873</v>
      </c>
      <c r="K135" s="37">
        <f t="shared" si="7"/>
        <v>1.1000000000000001</v>
      </c>
      <c r="L135" s="36">
        <v>46238</v>
      </c>
      <c r="M135" s="37">
        <f t="shared" si="7"/>
        <v>1.2</v>
      </c>
      <c r="N135" s="36">
        <v>46603</v>
      </c>
      <c r="O135" s="37">
        <f t="shared" si="7"/>
        <v>1</v>
      </c>
      <c r="P135" s="36">
        <v>46969</v>
      </c>
      <c r="Q135" s="37">
        <f t="shared" si="7"/>
        <v>0.9</v>
      </c>
      <c r="R135" s="36">
        <v>47334</v>
      </c>
      <c r="S135" s="37">
        <f t="shared" si="8"/>
        <v>0.8</v>
      </c>
      <c r="T135" s="36">
        <v>11174</v>
      </c>
      <c r="U135" s="37">
        <f t="shared" si="9"/>
        <v>0.7</v>
      </c>
    </row>
    <row r="136" spans="10:21" x14ac:dyDescent="0.3">
      <c r="J136" s="36">
        <v>45874</v>
      </c>
      <c r="K136" s="37">
        <f t="shared" si="7"/>
        <v>1.1000000000000001</v>
      </c>
      <c r="L136" s="36">
        <v>46239</v>
      </c>
      <c r="M136" s="37">
        <f t="shared" si="7"/>
        <v>1.2</v>
      </c>
      <c r="N136" s="36">
        <v>46604</v>
      </c>
      <c r="O136" s="37">
        <f t="shared" si="7"/>
        <v>1</v>
      </c>
      <c r="P136" s="36">
        <v>46970</v>
      </c>
      <c r="Q136" s="37">
        <f t="shared" si="7"/>
        <v>0.9</v>
      </c>
      <c r="R136" s="36">
        <v>47335</v>
      </c>
      <c r="S136" s="37">
        <f t="shared" si="8"/>
        <v>0.8</v>
      </c>
      <c r="T136" s="36">
        <v>11175</v>
      </c>
      <c r="U136" s="37">
        <f t="shared" si="9"/>
        <v>0.7</v>
      </c>
    </row>
    <row r="137" spans="10:21" x14ac:dyDescent="0.3">
      <c r="J137" s="36">
        <v>45875</v>
      </c>
      <c r="K137" s="37">
        <f t="shared" si="7"/>
        <v>1.1000000000000001</v>
      </c>
      <c r="L137" s="36">
        <v>46240</v>
      </c>
      <c r="M137" s="37">
        <f t="shared" si="7"/>
        <v>1.2</v>
      </c>
      <c r="N137" s="36">
        <v>46605</v>
      </c>
      <c r="O137" s="37">
        <f t="shared" si="7"/>
        <v>1</v>
      </c>
      <c r="P137" s="36">
        <v>46971</v>
      </c>
      <c r="Q137" s="37">
        <f t="shared" si="7"/>
        <v>0.9</v>
      </c>
      <c r="R137" s="36">
        <v>47336</v>
      </c>
      <c r="S137" s="37">
        <f t="shared" si="8"/>
        <v>0.8</v>
      </c>
      <c r="T137" s="36">
        <v>11176</v>
      </c>
      <c r="U137" s="37">
        <f t="shared" si="9"/>
        <v>0.7</v>
      </c>
    </row>
    <row r="138" spans="10:21" x14ac:dyDescent="0.3">
      <c r="J138" s="36">
        <v>45876</v>
      </c>
      <c r="K138" s="37">
        <f t="shared" si="7"/>
        <v>1.1000000000000001</v>
      </c>
      <c r="L138" s="36">
        <v>46241</v>
      </c>
      <c r="M138" s="37">
        <f t="shared" si="7"/>
        <v>1.2</v>
      </c>
      <c r="N138" s="36">
        <v>46606</v>
      </c>
      <c r="O138" s="37">
        <f t="shared" si="7"/>
        <v>1</v>
      </c>
      <c r="P138" s="36">
        <v>46972</v>
      </c>
      <c r="Q138" s="37">
        <f t="shared" si="7"/>
        <v>0.9</v>
      </c>
      <c r="R138" s="36">
        <v>47337</v>
      </c>
      <c r="S138" s="37">
        <f t="shared" si="8"/>
        <v>0.8</v>
      </c>
      <c r="T138" s="36">
        <v>11177</v>
      </c>
      <c r="U138" s="37">
        <f t="shared" si="9"/>
        <v>0.7</v>
      </c>
    </row>
    <row r="139" spans="10:21" x14ac:dyDescent="0.3">
      <c r="J139" s="36">
        <v>45877</v>
      </c>
      <c r="K139" s="37">
        <f t="shared" si="7"/>
        <v>1.1000000000000001</v>
      </c>
      <c r="L139" s="36">
        <v>46242</v>
      </c>
      <c r="M139" s="37">
        <f t="shared" si="7"/>
        <v>1.2</v>
      </c>
      <c r="N139" s="36">
        <v>46607</v>
      </c>
      <c r="O139" s="37">
        <f t="shared" si="7"/>
        <v>1</v>
      </c>
      <c r="P139" s="36">
        <v>46973</v>
      </c>
      <c r="Q139" s="37">
        <f t="shared" ref="Q139" si="10">+Q138</f>
        <v>0.9</v>
      </c>
      <c r="R139" s="36">
        <v>47338</v>
      </c>
      <c r="S139" s="37">
        <f t="shared" si="8"/>
        <v>0.8</v>
      </c>
      <c r="T139" s="36">
        <v>11178</v>
      </c>
      <c r="U139" s="37">
        <f t="shared" si="9"/>
        <v>0.7</v>
      </c>
    </row>
    <row r="140" spans="10:21" x14ac:dyDescent="0.3">
      <c r="J140" s="36">
        <v>45878</v>
      </c>
      <c r="K140" s="37">
        <f t="shared" ref="K140:Q203" si="11">+K139</f>
        <v>1.1000000000000001</v>
      </c>
      <c r="L140" s="36">
        <v>46243</v>
      </c>
      <c r="M140" s="37">
        <f t="shared" si="11"/>
        <v>1.2</v>
      </c>
      <c r="N140" s="36">
        <v>46608</v>
      </c>
      <c r="O140" s="37">
        <f t="shared" si="11"/>
        <v>1</v>
      </c>
      <c r="P140" s="36">
        <v>46974</v>
      </c>
      <c r="Q140" s="37">
        <f t="shared" si="11"/>
        <v>0.9</v>
      </c>
      <c r="R140" s="36">
        <v>47339</v>
      </c>
      <c r="S140" s="37">
        <f t="shared" ref="S140:S203" si="12">+S139</f>
        <v>0.8</v>
      </c>
      <c r="T140" s="36">
        <v>11179</v>
      </c>
      <c r="U140" s="37">
        <f t="shared" ref="U140:U203" si="13">+U139</f>
        <v>0.7</v>
      </c>
    </row>
    <row r="141" spans="10:21" x14ac:dyDescent="0.3">
      <c r="J141" s="36">
        <v>45879</v>
      </c>
      <c r="K141" s="37">
        <f t="shared" si="11"/>
        <v>1.1000000000000001</v>
      </c>
      <c r="L141" s="36">
        <v>46244</v>
      </c>
      <c r="M141" s="37">
        <f t="shared" si="11"/>
        <v>1.2</v>
      </c>
      <c r="N141" s="36">
        <v>46609</v>
      </c>
      <c r="O141" s="37">
        <f t="shared" si="11"/>
        <v>1</v>
      </c>
      <c r="P141" s="36">
        <v>46975</v>
      </c>
      <c r="Q141" s="37">
        <f t="shared" si="11"/>
        <v>0.9</v>
      </c>
      <c r="R141" s="36">
        <v>47340</v>
      </c>
      <c r="S141" s="37">
        <f t="shared" si="12"/>
        <v>0.8</v>
      </c>
      <c r="T141" s="36">
        <v>11180</v>
      </c>
      <c r="U141" s="37">
        <f t="shared" si="13"/>
        <v>0.7</v>
      </c>
    </row>
    <row r="142" spans="10:21" x14ac:dyDescent="0.3">
      <c r="J142" s="36">
        <v>45880</v>
      </c>
      <c r="K142" s="37">
        <f t="shared" si="11"/>
        <v>1.1000000000000001</v>
      </c>
      <c r="L142" s="36">
        <v>46245</v>
      </c>
      <c r="M142" s="37">
        <f t="shared" si="11"/>
        <v>1.2</v>
      </c>
      <c r="N142" s="36">
        <v>46610</v>
      </c>
      <c r="O142" s="37">
        <f t="shared" si="11"/>
        <v>1</v>
      </c>
      <c r="P142" s="36">
        <v>46976</v>
      </c>
      <c r="Q142" s="37">
        <f t="shared" si="11"/>
        <v>0.9</v>
      </c>
      <c r="R142" s="36">
        <v>47341</v>
      </c>
      <c r="S142" s="37">
        <f t="shared" si="12"/>
        <v>0.8</v>
      </c>
      <c r="T142" s="36">
        <v>11181</v>
      </c>
      <c r="U142" s="37">
        <f t="shared" si="13"/>
        <v>0.7</v>
      </c>
    </row>
    <row r="143" spans="10:21" x14ac:dyDescent="0.3">
      <c r="J143" s="36">
        <v>45881</v>
      </c>
      <c r="K143" s="37">
        <f t="shared" si="11"/>
        <v>1.1000000000000001</v>
      </c>
      <c r="L143" s="36">
        <v>46246</v>
      </c>
      <c r="M143" s="37">
        <f t="shared" si="11"/>
        <v>1.2</v>
      </c>
      <c r="N143" s="36">
        <v>46611</v>
      </c>
      <c r="O143" s="37">
        <f t="shared" si="11"/>
        <v>1</v>
      </c>
      <c r="P143" s="36">
        <v>46977</v>
      </c>
      <c r="Q143" s="37">
        <f t="shared" si="11"/>
        <v>0.9</v>
      </c>
      <c r="R143" s="36">
        <v>47342</v>
      </c>
      <c r="S143" s="37">
        <f t="shared" si="12"/>
        <v>0.8</v>
      </c>
      <c r="T143" s="36">
        <v>11182</v>
      </c>
      <c r="U143" s="37">
        <f t="shared" si="13"/>
        <v>0.7</v>
      </c>
    </row>
    <row r="144" spans="10:21" x14ac:dyDescent="0.3">
      <c r="J144" s="36">
        <v>45882</v>
      </c>
      <c r="K144" s="37">
        <f t="shared" si="11"/>
        <v>1.1000000000000001</v>
      </c>
      <c r="L144" s="36">
        <v>46247</v>
      </c>
      <c r="M144" s="37">
        <f t="shared" si="11"/>
        <v>1.2</v>
      </c>
      <c r="N144" s="36">
        <v>46612</v>
      </c>
      <c r="O144" s="37">
        <f t="shared" si="11"/>
        <v>1</v>
      </c>
      <c r="P144" s="36">
        <v>46978</v>
      </c>
      <c r="Q144" s="37">
        <f t="shared" si="11"/>
        <v>0.9</v>
      </c>
      <c r="R144" s="36">
        <v>47343</v>
      </c>
      <c r="S144" s="37">
        <f t="shared" si="12"/>
        <v>0.8</v>
      </c>
      <c r="T144" s="36">
        <v>11183</v>
      </c>
      <c r="U144" s="37">
        <f t="shared" si="13"/>
        <v>0.7</v>
      </c>
    </row>
    <row r="145" spans="10:21" x14ac:dyDescent="0.3">
      <c r="J145" s="36">
        <v>45883</v>
      </c>
      <c r="K145" s="37">
        <f t="shared" si="11"/>
        <v>1.1000000000000001</v>
      </c>
      <c r="L145" s="36">
        <v>46248</v>
      </c>
      <c r="M145" s="37">
        <f t="shared" si="11"/>
        <v>1.2</v>
      </c>
      <c r="N145" s="36">
        <v>46613</v>
      </c>
      <c r="O145" s="37">
        <f t="shared" si="11"/>
        <v>1</v>
      </c>
      <c r="P145" s="36">
        <v>46979</v>
      </c>
      <c r="Q145" s="37">
        <f t="shared" si="11"/>
        <v>0.9</v>
      </c>
      <c r="R145" s="36">
        <v>47344</v>
      </c>
      <c r="S145" s="37">
        <f t="shared" si="12"/>
        <v>0.8</v>
      </c>
      <c r="T145" s="36">
        <v>11184</v>
      </c>
      <c r="U145" s="37">
        <f t="shared" si="13"/>
        <v>0.7</v>
      </c>
    </row>
    <row r="146" spans="10:21" x14ac:dyDescent="0.3">
      <c r="J146" s="36">
        <v>45884</v>
      </c>
      <c r="K146" s="37">
        <f t="shared" si="11"/>
        <v>1.1000000000000001</v>
      </c>
      <c r="L146" s="36">
        <v>46249</v>
      </c>
      <c r="M146" s="37">
        <f t="shared" si="11"/>
        <v>1.2</v>
      </c>
      <c r="N146" s="36">
        <v>46614</v>
      </c>
      <c r="O146" s="37">
        <f t="shared" si="11"/>
        <v>1</v>
      </c>
      <c r="P146" s="36">
        <v>46980</v>
      </c>
      <c r="Q146" s="37">
        <f t="shared" si="11"/>
        <v>0.9</v>
      </c>
      <c r="R146" s="36">
        <v>47345</v>
      </c>
      <c r="S146" s="37">
        <f t="shared" si="12"/>
        <v>0.8</v>
      </c>
      <c r="T146" s="36">
        <v>11185</v>
      </c>
      <c r="U146" s="37">
        <f t="shared" si="13"/>
        <v>0.7</v>
      </c>
    </row>
    <row r="147" spans="10:21" x14ac:dyDescent="0.3">
      <c r="J147" s="36">
        <v>45885</v>
      </c>
      <c r="K147" s="37">
        <f t="shared" si="11"/>
        <v>1.1000000000000001</v>
      </c>
      <c r="L147" s="36">
        <v>46250</v>
      </c>
      <c r="M147" s="37">
        <f t="shared" si="11"/>
        <v>1.2</v>
      </c>
      <c r="N147" s="36">
        <v>46615</v>
      </c>
      <c r="O147" s="37">
        <f t="shared" si="11"/>
        <v>1</v>
      </c>
      <c r="P147" s="36">
        <v>46981</v>
      </c>
      <c r="Q147" s="37">
        <f t="shared" si="11"/>
        <v>0.9</v>
      </c>
      <c r="R147" s="36">
        <v>47346</v>
      </c>
      <c r="S147" s="37">
        <f t="shared" si="12"/>
        <v>0.8</v>
      </c>
      <c r="T147" s="36">
        <v>11186</v>
      </c>
      <c r="U147" s="37">
        <f t="shared" si="13"/>
        <v>0.7</v>
      </c>
    </row>
    <row r="148" spans="10:21" x14ac:dyDescent="0.3">
      <c r="J148" s="36">
        <v>45886</v>
      </c>
      <c r="K148" s="37">
        <f t="shared" si="11"/>
        <v>1.1000000000000001</v>
      </c>
      <c r="L148" s="36">
        <v>46251</v>
      </c>
      <c r="M148" s="37">
        <f t="shared" si="11"/>
        <v>1.2</v>
      </c>
      <c r="N148" s="36">
        <v>46616</v>
      </c>
      <c r="O148" s="37">
        <f t="shared" si="11"/>
        <v>1</v>
      </c>
      <c r="P148" s="36">
        <v>46982</v>
      </c>
      <c r="Q148" s="37">
        <f t="shared" si="11"/>
        <v>0.9</v>
      </c>
      <c r="R148" s="36">
        <v>47347</v>
      </c>
      <c r="S148" s="37">
        <f t="shared" si="12"/>
        <v>0.8</v>
      </c>
      <c r="T148" s="36">
        <v>11187</v>
      </c>
      <c r="U148" s="37">
        <f t="shared" si="13"/>
        <v>0.7</v>
      </c>
    </row>
    <row r="149" spans="10:21" x14ac:dyDescent="0.3">
      <c r="J149" s="36">
        <v>45887</v>
      </c>
      <c r="K149" s="37">
        <f t="shared" si="11"/>
        <v>1.1000000000000001</v>
      </c>
      <c r="L149" s="36">
        <v>46252</v>
      </c>
      <c r="M149" s="37">
        <f t="shared" si="11"/>
        <v>1.2</v>
      </c>
      <c r="N149" s="36">
        <v>46617</v>
      </c>
      <c r="O149" s="37">
        <f t="shared" si="11"/>
        <v>1</v>
      </c>
      <c r="P149" s="36">
        <v>46983</v>
      </c>
      <c r="Q149" s="37">
        <f t="shared" si="11"/>
        <v>0.9</v>
      </c>
      <c r="R149" s="36">
        <v>47348</v>
      </c>
      <c r="S149" s="37">
        <f t="shared" si="12"/>
        <v>0.8</v>
      </c>
      <c r="T149" s="36">
        <v>11188</v>
      </c>
      <c r="U149" s="37">
        <f t="shared" si="13"/>
        <v>0.7</v>
      </c>
    </row>
    <row r="150" spans="10:21" x14ac:dyDescent="0.3">
      <c r="J150" s="36">
        <v>45888</v>
      </c>
      <c r="K150" s="37">
        <f t="shared" si="11"/>
        <v>1.1000000000000001</v>
      </c>
      <c r="L150" s="36">
        <v>46253</v>
      </c>
      <c r="M150" s="37">
        <f t="shared" si="11"/>
        <v>1.2</v>
      </c>
      <c r="N150" s="36">
        <v>46618</v>
      </c>
      <c r="O150" s="37">
        <f t="shared" si="11"/>
        <v>1</v>
      </c>
      <c r="P150" s="36">
        <v>46984</v>
      </c>
      <c r="Q150" s="37">
        <f t="shared" si="11"/>
        <v>0.9</v>
      </c>
      <c r="R150" s="36">
        <v>47349</v>
      </c>
      <c r="S150" s="37">
        <f t="shared" si="12"/>
        <v>0.8</v>
      </c>
      <c r="T150" s="36">
        <v>11189</v>
      </c>
      <c r="U150" s="37">
        <f t="shared" si="13"/>
        <v>0.7</v>
      </c>
    </row>
    <row r="151" spans="10:21" x14ac:dyDescent="0.3">
      <c r="J151" s="36">
        <v>45889</v>
      </c>
      <c r="K151" s="37">
        <f t="shared" si="11"/>
        <v>1.1000000000000001</v>
      </c>
      <c r="L151" s="36">
        <v>46254</v>
      </c>
      <c r="M151" s="37">
        <f t="shared" si="11"/>
        <v>1.2</v>
      </c>
      <c r="N151" s="36">
        <v>46619</v>
      </c>
      <c r="O151" s="37">
        <f t="shared" si="11"/>
        <v>1</v>
      </c>
      <c r="P151" s="36">
        <v>46985</v>
      </c>
      <c r="Q151" s="37">
        <f t="shared" si="11"/>
        <v>0.9</v>
      </c>
      <c r="R151" s="36">
        <v>47350</v>
      </c>
      <c r="S151" s="37">
        <f t="shared" si="12"/>
        <v>0.8</v>
      </c>
      <c r="T151" s="36">
        <v>11190</v>
      </c>
      <c r="U151" s="37">
        <f t="shared" si="13"/>
        <v>0.7</v>
      </c>
    </row>
    <row r="152" spans="10:21" x14ac:dyDescent="0.3">
      <c r="J152" s="36">
        <v>45890</v>
      </c>
      <c r="K152" s="37">
        <f t="shared" si="11"/>
        <v>1.1000000000000001</v>
      </c>
      <c r="L152" s="36">
        <v>46255</v>
      </c>
      <c r="M152" s="37">
        <f t="shared" si="11"/>
        <v>1.2</v>
      </c>
      <c r="N152" s="36">
        <v>46620</v>
      </c>
      <c r="O152" s="37">
        <f t="shared" si="11"/>
        <v>1</v>
      </c>
      <c r="P152" s="36">
        <v>46986</v>
      </c>
      <c r="Q152" s="37">
        <f t="shared" si="11"/>
        <v>0.9</v>
      </c>
      <c r="R152" s="36">
        <v>47351</v>
      </c>
      <c r="S152" s="37">
        <f t="shared" si="12"/>
        <v>0.8</v>
      </c>
      <c r="T152" s="36">
        <v>11191</v>
      </c>
      <c r="U152" s="37">
        <f t="shared" si="13"/>
        <v>0.7</v>
      </c>
    </row>
    <row r="153" spans="10:21" x14ac:dyDescent="0.3">
      <c r="J153" s="36">
        <v>45891</v>
      </c>
      <c r="K153" s="37">
        <f t="shared" si="11"/>
        <v>1.1000000000000001</v>
      </c>
      <c r="L153" s="36">
        <v>46256</v>
      </c>
      <c r="M153" s="37">
        <f t="shared" si="11"/>
        <v>1.2</v>
      </c>
      <c r="N153" s="36">
        <v>46621</v>
      </c>
      <c r="O153" s="37">
        <f t="shared" si="11"/>
        <v>1</v>
      </c>
      <c r="P153" s="36">
        <v>46987</v>
      </c>
      <c r="Q153" s="37">
        <f t="shared" si="11"/>
        <v>0.9</v>
      </c>
      <c r="R153" s="36">
        <v>47352</v>
      </c>
      <c r="S153" s="37">
        <f t="shared" si="12"/>
        <v>0.8</v>
      </c>
      <c r="T153" s="36">
        <v>11192</v>
      </c>
      <c r="U153" s="37">
        <f t="shared" si="13"/>
        <v>0.7</v>
      </c>
    </row>
    <row r="154" spans="10:21" x14ac:dyDescent="0.3">
      <c r="J154" s="36">
        <v>45892</v>
      </c>
      <c r="K154" s="37">
        <f t="shared" si="11"/>
        <v>1.1000000000000001</v>
      </c>
      <c r="L154" s="36">
        <v>46257</v>
      </c>
      <c r="M154" s="37">
        <f t="shared" si="11"/>
        <v>1.2</v>
      </c>
      <c r="N154" s="36">
        <v>46622</v>
      </c>
      <c r="O154" s="37">
        <f t="shared" si="11"/>
        <v>1</v>
      </c>
      <c r="P154" s="36">
        <v>46988</v>
      </c>
      <c r="Q154" s="37">
        <f t="shared" si="11"/>
        <v>0.9</v>
      </c>
      <c r="R154" s="36">
        <v>47353</v>
      </c>
      <c r="S154" s="37">
        <f t="shared" si="12"/>
        <v>0.8</v>
      </c>
      <c r="T154" s="36">
        <v>11193</v>
      </c>
      <c r="U154" s="37">
        <f t="shared" si="13"/>
        <v>0.7</v>
      </c>
    </row>
    <row r="155" spans="10:21" x14ac:dyDescent="0.3">
      <c r="J155" s="36">
        <v>45893</v>
      </c>
      <c r="K155" s="37">
        <f t="shared" si="11"/>
        <v>1.1000000000000001</v>
      </c>
      <c r="L155" s="36">
        <v>46258</v>
      </c>
      <c r="M155" s="37">
        <f t="shared" si="11"/>
        <v>1.2</v>
      </c>
      <c r="N155" s="36">
        <v>46623</v>
      </c>
      <c r="O155" s="37">
        <f t="shared" si="11"/>
        <v>1</v>
      </c>
      <c r="P155" s="36">
        <v>46989</v>
      </c>
      <c r="Q155" s="37">
        <f t="shared" si="11"/>
        <v>0.9</v>
      </c>
      <c r="R155" s="36">
        <v>47354</v>
      </c>
      <c r="S155" s="37">
        <f t="shared" si="12"/>
        <v>0.8</v>
      </c>
      <c r="T155" s="36">
        <v>11194</v>
      </c>
      <c r="U155" s="37">
        <f t="shared" si="13"/>
        <v>0.7</v>
      </c>
    </row>
    <row r="156" spans="10:21" x14ac:dyDescent="0.3">
      <c r="J156" s="36">
        <v>45894</v>
      </c>
      <c r="K156" s="37">
        <f t="shared" si="11"/>
        <v>1.1000000000000001</v>
      </c>
      <c r="L156" s="36">
        <v>46259</v>
      </c>
      <c r="M156" s="37">
        <f t="shared" si="11"/>
        <v>1.2</v>
      </c>
      <c r="N156" s="36">
        <v>46624</v>
      </c>
      <c r="O156" s="37">
        <f t="shared" si="11"/>
        <v>1</v>
      </c>
      <c r="P156" s="36">
        <v>46990</v>
      </c>
      <c r="Q156" s="37">
        <f t="shared" si="11"/>
        <v>0.9</v>
      </c>
      <c r="R156" s="36">
        <v>47355</v>
      </c>
      <c r="S156" s="37">
        <f t="shared" si="12"/>
        <v>0.8</v>
      </c>
      <c r="T156" s="36">
        <v>11195</v>
      </c>
      <c r="U156" s="37">
        <f t="shared" si="13"/>
        <v>0.7</v>
      </c>
    </row>
    <row r="157" spans="10:21" x14ac:dyDescent="0.3">
      <c r="J157" s="36">
        <v>45895</v>
      </c>
      <c r="K157" s="37">
        <f t="shared" si="11"/>
        <v>1.1000000000000001</v>
      </c>
      <c r="L157" s="36">
        <v>46260</v>
      </c>
      <c r="M157" s="37">
        <f t="shared" si="11"/>
        <v>1.2</v>
      </c>
      <c r="N157" s="36">
        <v>46625</v>
      </c>
      <c r="O157" s="37">
        <f t="shared" si="11"/>
        <v>1</v>
      </c>
      <c r="P157" s="36">
        <v>46991</v>
      </c>
      <c r="Q157" s="37">
        <f t="shared" si="11"/>
        <v>0.9</v>
      </c>
      <c r="R157" s="36">
        <v>47356</v>
      </c>
      <c r="S157" s="37">
        <f t="shared" si="12"/>
        <v>0.8</v>
      </c>
      <c r="T157" s="36">
        <v>11196</v>
      </c>
      <c r="U157" s="37">
        <f t="shared" si="13"/>
        <v>0.7</v>
      </c>
    </row>
    <row r="158" spans="10:21" x14ac:dyDescent="0.3">
      <c r="J158" s="36">
        <v>45896</v>
      </c>
      <c r="K158" s="37">
        <f t="shared" si="11"/>
        <v>1.1000000000000001</v>
      </c>
      <c r="L158" s="36">
        <v>46261</v>
      </c>
      <c r="M158" s="37">
        <f t="shared" si="11"/>
        <v>1.2</v>
      </c>
      <c r="N158" s="36">
        <v>46626</v>
      </c>
      <c r="O158" s="37">
        <f t="shared" si="11"/>
        <v>1</v>
      </c>
      <c r="P158" s="36">
        <v>46992</v>
      </c>
      <c r="Q158" s="37">
        <f t="shared" si="11"/>
        <v>0.9</v>
      </c>
      <c r="R158" s="36">
        <v>47357</v>
      </c>
      <c r="S158" s="37">
        <f t="shared" si="12"/>
        <v>0.8</v>
      </c>
      <c r="T158" s="36">
        <v>11197</v>
      </c>
      <c r="U158" s="37">
        <f t="shared" si="13"/>
        <v>0.7</v>
      </c>
    </row>
    <row r="159" spans="10:21" x14ac:dyDescent="0.3">
      <c r="J159" s="36">
        <v>45897</v>
      </c>
      <c r="K159" s="37">
        <f t="shared" si="11"/>
        <v>1.1000000000000001</v>
      </c>
      <c r="L159" s="36">
        <v>46262</v>
      </c>
      <c r="M159" s="37">
        <f t="shared" si="11"/>
        <v>1.2</v>
      </c>
      <c r="N159" s="36">
        <v>46627</v>
      </c>
      <c r="O159" s="37">
        <f t="shared" si="11"/>
        <v>1</v>
      </c>
      <c r="P159" s="36">
        <v>46993</v>
      </c>
      <c r="Q159" s="37">
        <f t="shared" si="11"/>
        <v>0.9</v>
      </c>
      <c r="R159" s="36">
        <v>47358</v>
      </c>
      <c r="S159" s="37">
        <f t="shared" si="12"/>
        <v>0.8</v>
      </c>
      <c r="T159" s="36">
        <v>11198</v>
      </c>
      <c r="U159" s="37">
        <f t="shared" si="13"/>
        <v>0.7</v>
      </c>
    </row>
    <row r="160" spans="10:21" x14ac:dyDescent="0.3">
      <c r="J160" s="36">
        <v>45898</v>
      </c>
      <c r="K160" s="37">
        <f t="shared" si="11"/>
        <v>1.1000000000000001</v>
      </c>
      <c r="L160" s="36">
        <v>46263</v>
      </c>
      <c r="M160" s="37">
        <f t="shared" si="11"/>
        <v>1.2</v>
      </c>
      <c r="N160" s="36">
        <v>46628</v>
      </c>
      <c r="O160" s="37">
        <f t="shared" si="11"/>
        <v>1</v>
      </c>
      <c r="P160" s="36">
        <v>46994</v>
      </c>
      <c r="Q160" s="37">
        <f t="shared" si="11"/>
        <v>0.9</v>
      </c>
      <c r="R160" s="36">
        <v>47359</v>
      </c>
      <c r="S160" s="37">
        <f t="shared" si="12"/>
        <v>0.8</v>
      </c>
      <c r="T160" s="36">
        <v>11199</v>
      </c>
      <c r="U160" s="37">
        <f t="shared" si="13"/>
        <v>0.7</v>
      </c>
    </row>
    <row r="161" spans="10:21" x14ac:dyDescent="0.3">
      <c r="J161" s="36">
        <v>45899</v>
      </c>
      <c r="K161" s="37">
        <f t="shared" si="11"/>
        <v>1.1000000000000001</v>
      </c>
      <c r="L161" s="36">
        <v>46264</v>
      </c>
      <c r="M161" s="37">
        <f t="shared" si="11"/>
        <v>1.2</v>
      </c>
      <c r="N161" s="36">
        <v>46629</v>
      </c>
      <c r="O161" s="37">
        <f t="shared" si="11"/>
        <v>1</v>
      </c>
      <c r="P161" s="36">
        <v>46995</v>
      </c>
      <c r="Q161" s="37">
        <f t="shared" si="11"/>
        <v>0.9</v>
      </c>
      <c r="R161" s="36">
        <v>47360</v>
      </c>
      <c r="S161" s="37">
        <f t="shared" si="12"/>
        <v>0.8</v>
      </c>
      <c r="T161" s="36">
        <v>11200</v>
      </c>
      <c r="U161" s="37">
        <f t="shared" si="13"/>
        <v>0.7</v>
      </c>
    </row>
    <row r="162" spans="10:21" x14ac:dyDescent="0.3">
      <c r="J162" s="36">
        <v>45900</v>
      </c>
      <c r="K162" s="37">
        <f t="shared" si="11"/>
        <v>1.1000000000000001</v>
      </c>
      <c r="L162" s="36">
        <v>46265</v>
      </c>
      <c r="M162" s="37">
        <f t="shared" si="11"/>
        <v>1.2</v>
      </c>
      <c r="N162" s="36">
        <v>46630</v>
      </c>
      <c r="O162" s="37">
        <f t="shared" si="11"/>
        <v>1</v>
      </c>
      <c r="P162" s="36">
        <v>46996</v>
      </c>
      <c r="Q162" s="37">
        <f t="shared" si="11"/>
        <v>0.9</v>
      </c>
      <c r="R162" s="36">
        <v>47361</v>
      </c>
      <c r="S162" s="37">
        <f t="shared" si="12"/>
        <v>0.8</v>
      </c>
      <c r="T162" s="36">
        <v>11201</v>
      </c>
      <c r="U162" s="37">
        <f t="shared" si="13"/>
        <v>0.7</v>
      </c>
    </row>
    <row r="163" spans="10:21" x14ac:dyDescent="0.3">
      <c r="J163" s="36">
        <v>45901</v>
      </c>
      <c r="K163" s="37">
        <f t="shared" si="11"/>
        <v>1.1000000000000001</v>
      </c>
      <c r="L163" s="36">
        <v>46266</v>
      </c>
      <c r="M163" s="37">
        <f t="shared" si="11"/>
        <v>1.2</v>
      </c>
      <c r="N163" s="36">
        <v>46631</v>
      </c>
      <c r="O163" s="37">
        <f t="shared" si="11"/>
        <v>1</v>
      </c>
      <c r="P163" s="36">
        <v>46997</v>
      </c>
      <c r="Q163" s="37">
        <f t="shared" si="11"/>
        <v>0.9</v>
      </c>
      <c r="R163" s="36">
        <v>47362</v>
      </c>
      <c r="S163" s="37">
        <f t="shared" si="12"/>
        <v>0.8</v>
      </c>
      <c r="T163" s="36">
        <v>11202</v>
      </c>
      <c r="U163" s="37">
        <f t="shared" si="13"/>
        <v>0.7</v>
      </c>
    </row>
    <row r="164" spans="10:21" x14ac:dyDescent="0.3">
      <c r="J164" s="36">
        <v>45902</v>
      </c>
      <c r="K164" s="37">
        <f t="shared" si="11"/>
        <v>1.1000000000000001</v>
      </c>
      <c r="L164" s="36">
        <v>46267</v>
      </c>
      <c r="M164" s="37">
        <f t="shared" si="11"/>
        <v>1.2</v>
      </c>
      <c r="N164" s="36">
        <v>46632</v>
      </c>
      <c r="O164" s="37">
        <f t="shared" si="11"/>
        <v>1</v>
      </c>
      <c r="P164" s="36">
        <v>46998</v>
      </c>
      <c r="Q164" s="37">
        <f t="shared" si="11"/>
        <v>0.9</v>
      </c>
      <c r="R164" s="36">
        <v>47363</v>
      </c>
      <c r="S164" s="37">
        <f t="shared" si="12"/>
        <v>0.8</v>
      </c>
      <c r="T164" s="36">
        <v>11203</v>
      </c>
      <c r="U164" s="37">
        <f t="shared" si="13"/>
        <v>0.7</v>
      </c>
    </row>
    <row r="165" spans="10:21" x14ac:dyDescent="0.3">
      <c r="J165" s="36">
        <v>45903</v>
      </c>
      <c r="K165" s="37">
        <f t="shared" si="11"/>
        <v>1.1000000000000001</v>
      </c>
      <c r="L165" s="36">
        <v>46268</v>
      </c>
      <c r="M165" s="37">
        <f t="shared" si="11"/>
        <v>1.2</v>
      </c>
      <c r="N165" s="36">
        <v>46633</v>
      </c>
      <c r="O165" s="37">
        <f t="shared" si="11"/>
        <v>1</v>
      </c>
      <c r="P165" s="36">
        <v>46999</v>
      </c>
      <c r="Q165" s="37">
        <f t="shared" si="11"/>
        <v>0.9</v>
      </c>
      <c r="R165" s="36">
        <v>47364</v>
      </c>
      <c r="S165" s="37">
        <f t="shared" si="12"/>
        <v>0.8</v>
      </c>
      <c r="T165" s="36">
        <v>11204</v>
      </c>
      <c r="U165" s="37">
        <f t="shared" si="13"/>
        <v>0.7</v>
      </c>
    </row>
    <row r="166" spans="10:21" x14ac:dyDescent="0.3">
      <c r="J166" s="36">
        <v>45904</v>
      </c>
      <c r="K166" s="37">
        <f t="shared" si="11"/>
        <v>1.1000000000000001</v>
      </c>
      <c r="L166" s="36">
        <v>46269</v>
      </c>
      <c r="M166" s="37">
        <f t="shared" si="11"/>
        <v>1.2</v>
      </c>
      <c r="N166" s="36">
        <v>46634</v>
      </c>
      <c r="O166" s="37">
        <f t="shared" si="11"/>
        <v>1</v>
      </c>
      <c r="P166" s="36">
        <v>47000</v>
      </c>
      <c r="Q166" s="37">
        <f t="shared" si="11"/>
        <v>0.9</v>
      </c>
      <c r="R166" s="36">
        <v>47365</v>
      </c>
      <c r="S166" s="37">
        <f t="shared" si="12"/>
        <v>0.8</v>
      </c>
      <c r="T166" s="36">
        <v>11205</v>
      </c>
      <c r="U166" s="37">
        <f t="shared" si="13"/>
        <v>0.7</v>
      </c>
    </row>
    <row r="167" spans="10:21" x14ac:dyDescent="0.3">
      <c r="J167" s="36">
        <v>45905</v>
      </c>
      <c r="K167" s="37">
        <f t="shared" si="11"/>
        <v>1.1000000000000001</v>
      </c>
      <c r="L167" s="36">
        <v>46270</v>
      </c>
      <c r="M167" s="37">
        <f t="shared" si="11"/>
        <v>1.2</v>
      </c>
      <c r="N167" s="36">
        <v>46635</v>
      </c>
      <c r="O167" s="37">
        <f t="shared" si="11"/>
        <v>1</v>
      </c>
      <c r="P167" s="36">
        <v>47001</v>
      </c>
      <c r="Q167" s="37">
        <f t="shared" si="11"/>
        <v>0.9</v>
      </c>
      <c r="R167" s="36">
        <v>47366</v>
      </c>
      <c r="S167" s="37">
        <f t="shared" si="12"/>
        <v>0.8</v>
      </c>
      <c r="T167" s="36">
        <v>11206</v>
      </c>
      <c r="U167" s="37">
        <f t="shared" si="13"/>
        <v>0.7</v>
      </c>
    </row>
    <row r="168" spans="10:21" x14ac:dyDescent="0.3">
      <c r="J168" s="36">
        <v>45906</v>
      </c>
      <c r="K168" s="37">
        <f t="shared" si="11"/>
        <v>1.1000000000000001</v>
      </c>
      <c r="L168" s="36">
        <v>46271</v>
      </c>
      <c r="M168" s="37">
        <f t="shared" si="11"/>
        <v>1.2</v>
      </c>
      <c r="N168" s="36">
        <v>46636</v>
      </c>
      <c r="O168" s="37">
        <f t="shared" si="11"/>
        <v>1</v>
      </c>
      <c r="P168" s="36">
        <v>47002</v>
      </c>
      <c r="Q168" s="37">
        <f t="shared" si="11"/>
        <v>0.9</v>
      </c>
      <c r="R168" s="36">
        <v>47367</v>
      </c>
      <c r="S168" s="37">
        <f t="shared" si="12"/>
        <v>0.8</v>
      </c>
      <c r="T168" s="36">
        <v>11207</v>
      </c>
      <c r="U168" s="37">
        <f t="shared" si="13"/>
        <v>0.7</v>
      </c>
    </row>
    <row r="169" spans="10:21" x14ac:dyDescent="0.3">
      <c r="J169" s="36">
        <v>45907</v>
      </c>
      <c r="K169" s="37">
        <f t="shared" si="11"/>
        <v>1.1000000000000001</v>
      </c>
      <c r="L169" s="36">
        <v>46272</v>
      </c>
      <c r="M169" s="37">
        <f t="shared" si="11"/>
        <v>1.2</v>
      </c>
      <c r="N169" s="36">
        <v>46637</v>
      </c>
      <c r="O169" s="37">
        <f t="shared" si="11"/>
        <v>1</v>
      </c>
      <c r="P169" s="36">
        <v>47003</v>
      </c>
      <c r="Q169" s="37">
        <f t="shared" si="11"/>
        <v>0.9</v>
      </c>
      <c r="R169" s="36">
        <v>47368</v>
      </c>
      <c r="S169" s="37">
        <f t="shared" si="12"/>
        <v>0.8</v>
      </c>
      <c r="T169" s="36">
        <v>11208</v>
      </c>
      <c r="U169" s="37">
        <f t="shared" si="13"/>
        <v>0.7</v>
      </c>
    </row>
    <row r="170" spans="10:21" x14ac:dyDescent="0.3">
      <c r="J170" s="36">
        <v>45908</v>
      </c>
      <c r="K170" s="37">
        <f t="shared" si="11"/>
        <v>1.1000000000000001</v>
      </c>
      <c r="L170" s="36">
        <v>46273</v>
      </c>
      <c r="M170" s="37">
        <f t="shared" si="11"/>
        <v>1.2</v>
      </c>
      <c r="N170" s="36">
        <v>46638</v>
      </c>
      <c r="O170" s="37">
        <f t="shared" si="11"/>
        <v>1</v>
      </c>
      <c r="P170" s="36">
        <v>47004</v>
      </c>
      <c r="Q170" s="37">
        <f t="shared" si="11"/>
        <v>0.9</v>
      </c>
      <c r="R170" s="36">
        <v>47369</v>
      </c>
      <c r="S170" s="37">
        <f t="shared" si="12"/>
        <v>0.8</v>
      </c>
      <c r="T170" s="36">
        <v>11209</v>
      </c>
      <c r="U170" s="37">
        <f t="shared" si="13"/>
        <v>0.7</v>
      </c>
    </row>
    <row r="171" spans="10:21" x14ac:dyDescent="0.3">
      <c r="J171" s="36">
        <v>45909</v>
      </c>
      <c r="K171" s="37">
        <f t="shared" si="11"/>
        <v>1.1000000000000001</v>
      </c>
      <c r="L171" s="36">
        <v>46274</v>
      </c>
      <c r="M171" s="37">
        <f t="shared" si="11"/>
        <v>1.2</v>
      </c>
      <c r="N171" s="36">
        <v>46639</v>
      </c>
      <c r="O171" s="37">
        <f t="shared" si="11"/>
        <v>1</v>
      </c>
      <c r="P171" s="36">
        <v>47005</v>
      </c>
      <c r="Q171" s="37">
        <f t="shared" si="11"/>
        <v>0.9</v>
      </c>
      <c r="R171" s="36">
        <v>47370</v>
      </c>
      <c r="S171" s="37">
        <f t="shared" si="12"/>
        <v>0.8</v>
      </c>
      <c r="T171" s="36">
        <v>11210</v>
      </c>
      <c r="U171" s="37">
        <f t="shared" si="13"/>
        <v>0.7</v>
      </c>
    </row>
    <row r="172" spans="10:21" x14ac:dyDescent="0.3">
      <c r="J172" s="36">
        <v>45910</v>
      </c>
      <c r="K172" s="37">
        <f t="shared" si="11"/>
        <v>1.1000000000000001</v>
      </c>
      <c r="L172" s="36">
        <v>46275</v>
      </c>
      <c r="M172" s="37">
        <f t="shared" si="11"/>
        <v>1.2</v>
      </c>
      <c r="N172" s="36">
        <v>46640</v>
      </c>
      <c r="O172" s="37">
        <f t="shared" si="11"/>
        <v>1</v>
      </c>
      <c r="P172" s="36">
        <v>47006</v>
      </c>
      <c r="Q172" s="37">
        <f t="shared" si="11"/>
        <v>0.9</v>
      </c>
      <c r="R172" s="36">
        <v>47371</v>
      </c>
      <c r="S172" s="37">
        <f t="shared" si="12"/>
        <v>0.8</v>
      </c>
      <c r="T172" s="36">
        <v>11211</v>
      </c>
      <c r="U172" s="37">
        <f t="shared" si="13"/>
        <v>0.7</v>
      </c>
    </row>
    <row r="173" spans="10:21" x14ac:dyDescent="0.3">
      <c r="J173" s="36">
        <v>45911</v>
      </c>
      <c r="K173" s="37">
        <f t="shared" si="11"/>
        <v>1.1000000000000001</v>
      </c>
      <c r="L173" s="36">
        <v>46276</v>
      </c>
      <c r="M173" s="37">
        <f t="shared" si="11"/>
        <v>1.2</v>
      </c>
      <c r="N173" s="36">
        <v>46641</v>
      </c>
      <c r="O173" s="37">
        <f t="shared" si="11"/>
        <v>1</v>
      </c>
      <c r="P173" s="36">
        <v>47007</v>
      </c>
      <c r="Q173" s="37">
        <f t="shared" si="11"/>
        <v>0.9</v>
      </c>
      <c r="R173" s="36">
        <v>47372</v>
      </c>
      <c r="S173" s="37">
        <f t="shared" si="12"/>
        <v>0.8</v>
      </c>
      <c r="T173" s="36">
        <v>11212</v>
      </c>
      <c r="U173" s="37">
        <f t="shared" si="13"/>
        <v>0.7</v>
      </c>
    </row>
    <row r="174" spans="10:21" x14ac:dyDescent="0.3">
      <c r="J174" s="36">
        <v>45912</v>
      </c>
      <c r="K174" s="37">
        <f t="shared" si="11"/>
        <v>1.1000000000000001</v>
      </c>
      <c r="L174" s="36">
        <v>46277</v>
      </c>
      <c r="M174" s="37">
        <f t="shared" si="11"/>
        <v>1.2</v>
      </c>
      <c r="N174" s="36">
        <v>46642</v>
      </c>
      <c r="O174" s="37">
        <f t="shared" si="11"/>
        <v>1</v>
      </c>
      <c r="P174" s="36">
        <v>47008</v>
      </c>
      <c r="Q174" s="37">
        <f t="shared" si="11"/>
        <v>0.9</v>
      </c>
      <c r="R174" s="36">
        <v>47373</v>
      </c>
      <c r="S174" s="37">
        <f t="shared" si="12"/>
        <v>0.8</v>
      </c>
      <c r="T174" s="36">
        <v>11213</v>
      </c>
      <c r="U174" s="37">
        <f t="shared" si="13"/>
        <v>0.7</v>
      </c>
    </row>
    <row r="175" spans="10:21" x14ac:dyDescent="0.3">
      <c r="J175" s="36">
        <v>45913</v>
      </c>
      <c r="K175" s="37">
        <f t="shared" si="11"/>
        <v>1.1000000000000001</v>
      </c>
      <c r="L175" s="36">
        <v>46278</v>
      </c>
      <c r="M175" s="37">
        <f t="shared" si="11"/>
        <v>1.2</v>
      </c>
      <c r="N175" s="36">
        <v>46643</v>
      </c>
      <c r="O175" s="37">
        <f t="shared" si="11"/>
        <v>1</v>
      </c>
      <c r="P175" s="36">
        <v>47009</v>
      </c>
      <c r="Q175" s="37">
        <f t="shared" si="11"/>
        <v>0.9</v>
      </c>
      <c r="R175" s="36">
        <v>47374</v>
      </c>
      <c r="S175" s="37">
        <f t="shared" si="12"/>
        <v>0.8</v>
      </c>
      <c r="T175" s="36">
        <v>11214</v>
      </c>
      <c r="U175" s="37">
        <f t="shared" si="13"/>
        <v>0.7</v>
      </c>
    </row>
    <row r="176" spans="10:21" x14ac:dyDescent="0.3">
      <c r="J176" s="36">
        <v>45914</v>
      </c>
      <c r="K176" s="37">
        <f t="shared" si="11"/>
        <v>1.1000000000000001</v>
      </c>
      <c r="L176" s="36">
        <v>46279</v>
      </c>
      <c r="M176" s="37">
        <f t="shared" si="11"/>
        <v>1.2</v>
      </c>
      <c r="N176" s="36">
        <v>46644</v>
      </c>
      <c r="O176" s="37">
        <f t="shared" si="11"/>
        <v>1</v>
      </c>
      <c r="P176" s="36">
        <v>47010</v>
      </c>
      <c r="Q176" s="37">
        <f t="shared" si="11"/>
        <v>0.9</v>
      </c>
      <c r="R176" s="36">
        <v>47375</v>
      </c>
      <c r="S176" s="37">
        <f t="shared" si="12"/>
        <v>0.8</v>
      </c>
      <c r="T176" s="36">
        <v>11215</v>
      </c>
      <c r="U176" s="37">
        <f t="shared" si="13"/>
        <v>0.7</v>
      </c>
    </row>
    <row r="177" spans="10:21" x14ac:dyDescent="0.3">
      <c r="J177" s="36">
        <v>45915</v>
      </c>
      <c r="K177" s="37">
        <f t="shared" si="11"/>
        <v>1.1000000000000001</v>
      </c>
      <c r="L177" s="36">
        <v>46280</v>
      </c>
      <c r="M177" s="37">
        <f t="shared" si="11"/>
        <v>1.2</v>
      </c>
      <c r="N177" s="36">
        <v>46645</v>
      </c>
      <c r="O177" s="37">
        <f t="shared" si="11"/>
        <v>1</v>
      </c>
      <c r="P177" s="36">
        <v>47011</v>
      </c>
      <c r="Q177" s="37">
        <f t="shared" si="11"/>
        <v>0.9</v>
      </c>
      <c r="R177" s="36">
        <v>47376</v>
      </c>
      <c r="S177" s="37">
        <f t="shared" si="12"/>
        <v>0.8</v>
      </c>
      <c r="T177" s="36">
        <v>11216</v>
      </c>
      <c r="U177" s="37">
        <f t="shared" si="13"/>
        <v>0.7</v>
      </c>
    </row>
    <row r="178" spans="10:21" x14ac:dyDescent="0.3">
      <c r="J178" s="36">
        <v>45916</v>
      </c>
      <c r="K178" s="37">
        <f t="shared" si="11"/>
        <v>1.1000000000000001</v>
      </c>
      <c r="L178" s="36">
        <v>46281</v>
      </c>
      <c r="M178" s="37">
        <f t="shared" si="11"/>
        <v>1.2</v>
      </c>
      <c r="N178" s="36">
        <v>46646</v>
      </c>
      <c r="O178" s="37">
        <f t="shared" si="11"/>
        <v>1</v>
      </c>
      <c r="P178" s="36">
        <v>47012</v>
      </c>
      <c r="Q178" s="37">
        <f t="shared" si="11"/>
        <v>0.9</v>
      </c>
      <c r="R178" s="36">
        <v>47377</v>
      </c>
      <c r="S178" s="37">
        <f t="shared" si="12"/>
        <v>0.8</v>
      </c>
      <c r="T178" s="36">
        <v>11217</v>
      </c>
      <c r="U178" s="37">
        <f t="shared" si="13"/>
        <v>0.7</v>
      </c>
    </row>
    <row r="179" spans="10:21" x14ac:dyDescent="0.3">
      <c r="J179" s="36">
        <v>45917</v>
      </c>
      <c r="K179" s="37">
        <f t="shared" si="11"/>
        <v>1.1000000000000001</v>
      </c>
      <c r="L179" s="36">
        <v>46282</v>
      </c>
      <c r="M179" s="37">
        <f t="shared" si="11"/>
        <v>1.2</v>
      </c>
      <c r="N179" s="36">
        <v>46647</v>
      </c>
      <c r="O179" s="37">
        <f t="shared" si="11"/>
        <v>1</v>
      </c>
      <c r="P179" s="36">
        <v>47013</v>
      </c>
      <c r="Q179" s="37">
        <f t="shared" si="11"/>
        <v>0.9</v>
      </c>
      <c r="R179" s="36">
        <v>47378</v>
      </c>
      <c r="S179" s="37">
        <f t="shared" si="12"/>
        <v>0.8</v>
      </c>
      <c r="T179" s="36">
        <v>11218</v>
      </c>
      <c r="U179" s="37">
        <f t="shared" si="13"/>
        <v>0.7</v>
      </c>
    </row>
    <row r="180" spans="10:21" x14ac:dyDescent="0.3">
      <c r="J180" s="36">
        <v>45918</v>
      </c>
      <c r="K180" s="37">
        <f t="shared" si="11"/>
        <v>1.1000000000000001</v>
      </c>
      <c r="L180" s="36">
        <v>46283</v>
      </c>
      <c r="M180" s="37">
        <f t="shared" si="11"/>
        <v>1.2</v>
      </c>
      <c r="N180" s="36">
        <v>46648</v>
      </c>
      <c r="O180" s="37">
        <f t="shared" si="11"/>
        <v>1</v>
      </c>
      <c r="P180" s="36">
        <v>47014</v>
      </c>
      <c r="Q180" s="37">
        <f t="shared" si="11"/>
        <v>0.9</v>
      </c>
      <c r="R180" s="36">
        <v>47379</v>
      </c>
      <c r="S180" s="37">
        <f t="shared" si="12"/>
        <v>0.8</v>
      </c>
      <c r="T180" s="36">
        <v>11219</v>
      </c>
      <c r="U180" s="37">
        <f t="shared" si="13"/>
        <v>0.7</v>
      </c>
    </row>
    <row r="181" spans="10:21" x14ac:dyDescent="0.3">
      <c r="J181" s="36">
        <v>45919</v>
      </c>
      <c r="K181" s="37">
        <f t="shared" si="11"/>
        <v>1.1000000000000001</v>
      </c>
      <c r="L181" s="36">
        <v>46284</v>
      </c>
      <c r="M181" s="37">
        <f t="shared" si="11"/>
        <v>1.2</v>
      </c>
      <c r="N181" s="36">
        <v>46649</v>
      </c>
      <c r="O181" s="37">
        <f t="shared" si="11"/>
        <v>1</v>
      </c>
      <c r="P181" s="36">
        <v>47015</v>
      </c>
      <c r="Q181" s="37">
        <f t="shared" si="11"/>
        <v>0.9</v>
      </c>
      <c r="R181" s="36">
        <v>47380</v>
      </c>
      <c r="S181" s="37">
        <f t="shared" si="12"/>
        <v>0.8</v>
      </c>
      <c r="T181" s="36">
        <v>11220</v>
      </c>
      <c r="U181" s="37">
        <f t="shared" si="13"/>
        <v>0.7</v>
      </c>
    </row>
    <row r="182" spans="10:21" x14ac:dyDescent="0.3">
      <c r="J182" s="36">
        <v>45920</v>
      </c>
      <c r="K182" s="37">
        <f t="shared" si="11"/>
        <v>1.1000000000000001</v>
      </c>
      <c r="L182" s="36">
        <v>46285</v>
      </c>
      <c r="M182" s="37">
        <f t="shared" si="11"/>
        <v>1.2</v>
      </c>
      <c r="N182" s="36">
        <v>46650</v>
      </c>
      <c r="O182" s="37">
        <f t="shared" si="11"/>
        <v>1</v>
      </c>
      <c r="P182" s="36">
        <v>47016</v>
      </c>
      <c r="Q182" s="37">
        <f t="shared" si="11"/>
        <v>0.9</v>
      </c>
      <c r="R182" s="36">
        <v>47381</v>
      </c>
      <c r="S182" s="37">
        <f t="shared" si="12"/>
        <v>0.8</v>
      </c>
      <c r="T182" s="36">
        <v>11221</v>
      </c>
      <c r="U182" s="37">
        <f t="shared" si="13"/>
        <v>0.7</v>
      </c>
    </row>
    <row r="183" spans="10:21" x14ac:dyDescent="0.3">
      <c r="J183" s="36">
        <v>45921</v>
      </c>
      <c r="K183" s="37">
        <f t="shared" si="11"/>
        <v>1.1000000000000001</v>
      </c>
      <c r="L183" s="36">
        <v>46286</v>
      </c>
      <c r="M183" s="37">
        <f t="shared" si="11"/>
        <v>1.2</v>
      </c>
      <c r="N183" s="36">
        <v>46651</v>
      </c>
      <c r="O183" s="37">
        <f t="shared" si="11"/>
        <v>1</v>
      </c>
      <c r="P183" s="36">
        <v>47017</v>
      </c>
      <c r="Q183" s="37">
        <f t="shared" si="11"/>
        <v>0.9</v>
      </c>
      <c r="R183" s="36">
        <v>47382</v>
      </c>
      <c r="S183" s="37">
        <f t="shared" si="12"/>
        <v>0.8</v>
      </c>
      <c r="T183" s="36">
        <v>11222</v>
      </c>
      <c r="U183" s="37">
        <f t="shared" si="13"/>
        <v>0.7</v>
      </c>
    </row>
    <row r="184" spans="10:21" x14ac:dyDescent="0.3">
      <c r="J184" s="36">
        <v>45922</v>
      </c>
      <c r="K184" s="37">
        <f t="shared" si="11"/>
        <v>1.1000000000000001</v>
      </c>
      <c r="L184" s="36">
        <v>46287</v>
      </c>
      <c r="M184" s="37">
        <f t="shared" si="11"/>
        <v>1.2</v>
      </c>
      <c r="N184" s="36">
        <v>46652</v>
      </c>
      <c r="O184" s="37">
        <f t="shared" si="11"/>
        <v>1</v>
      </c>
      <c r="P184" s="36">
        <v>47018</v>
      </c>
      <c r="Q184" s="37">
        <f t="shared" si="11"/>
        <v>0.9</v>
      </c>
      <c r="R184" s="36">
        <v>47383</v>
      </c>
      <c r="S184" s="37">
        <f t="shared" si="12"/>
        <v>0.8</v>
      </c>
      <c r="T184" s="36">
        <v>11223</v>
      </c>
      <c r="U184" s="37">
        <f t="shared" si="13"/>
        <v>0.7</v>
      </c>
    </row>
    <row r="185" spans="10:21" x14ac:dyDescent="0.3">
      <c r="J185" s="36">
        <v>45923</v>
      </c>
      <c r="K185" s="37">
        <f t="shared" si="11"/>
        <v>1.1000000000000001</v>
      </c>
      <c r="L185" s="36">
        <v>46288</v>
      </c>
      <c r="M185" s="37">
        <f t="shared" si="11"/>
        <v>1.2</v>
      </c>
      <c r="N185" s="36">
        <v>46653</v>
      </c>
      <c r="O185" s="37">
        <f t="shared" si="11"/>
        <v>1</v>
      </c>
      <c r="P185" s="36">
        <v>47019</v>
      </c>
      <c r="Q185" s="37">
        <f t="shared" si="11"/>
        <v>0.9</v>
      </c>
      <c r="R185" s="36">
        <v>47384</v>
      </c>
      <c r="S185" s="37">
        <f t="shared" si="12"/>
        <v>0.8</v>
      </c>
      <c r="T185" s="36">
        <v>11224</v>
      </c>
      <c r="U185" s="37">
        <f t="shared" si="13"/>
        <v>0.7</v>
      </c>
    </row>
    <row r="186" spans="10:21" x14ac:dyDescent="0.3">
      <c r="J186" s="36">
        <v>45924</v>
      </c>
      <c r="K186" s="37">
        <f t="shared" si="11"/>
        <v>1.1000000000000001</v>
      </c>
      <c r="L186" s="36">
        <v>46289</v>
      </c>
      <c r="M186" s="37">
        <f t="shared" si="11"/>
        <v>1.2</v>
      </c>
      <c r="N186" s="36">
        <v>46654</v>
      </c>
      <c r="O186" s="37">
        <f t="shared" si="11"/>
        <v>1</v>
      </c>
      <c r="P186" s="36">
        <v>47020</v>
      </c>
      <c r="Q186" s="37">
        <f t="shared" si="11"/>
        <v>0.9</v>
      </c>
      <c r="R186" s="36">
        <v>47385</v>
      </c>
      <c r="S186" s="37">
        <f t="shared" si="12"/>
        <v>0.8</v>
      </c>
      <c r="T186" s="36">
        <v>11225</v>
      </c>
      <c r="U186" s="37">
        <f t="shared" si="13"/>
        <v>0.7</v>
      </c>
    </row>
    <row r="187" spans="10:21" x14ac:dyDescent="0.3">
      <c r="J187" s="36">
        <v>45925</v>
      </c>
      <c r="K187" s="37">
        <f t="shared" si="11"/>
        <v>1.1000000000000001</v>
      </c>
      <c r="L187" s="36">
        <v>46290</v>
      </c>
      <c r="M187" s="37">
        <f t="shared" si="11"/>
        <v>1.2</v>
      </c>
      <c r="N187" s="36">
        <v>46655</v>
      </c>
      <c r="O187" s="37">
        <f t="shared" si="11"/>
        <v>1</v>
      </c>
      <c r="P187" s="36">
        <v>47021</v>
      </c>
      <c r="Q187" s="37">
        <f t="shared" si="11"/>
        <v>0.9</v>
      </c>
      <c r="R187" s="36">
        <v>47386</v>
      </c>
      <c r="S187" s="37">
        <f t="shared" si="12"/>
        <v>0.8</v>
      </c>
      <c r="T187" s="36">
        <v>11226</v>
      </c>
      <c r="U187" s="37">
        <f t="shared" si="13"/>
        <v>0.7</v>
      </c>
    </row>
    <row r="188" spans="10:21" x14ac:dyDescent="0.3">
      <c r="J188" s="36">
        <v>45926</v>
      </c>
      <c r="K188" s="37">
        <f t="shared" si="11"/>
        <v>1.1000000000000001</v>
      </c>
      <c r="L188" s="36">
        <v>46291</v>
      </c>
      <c r="M188" s="37">
        <f t="shared" si="11"/>
        <v>1.2</v>
      </c>
      <c r="N188" s="36">
        <v>46656</v>
      </c>
      <c r="O188" s="37">
        <f t="shared" si="11"/>
        <v>1</v>
      </c>
      <c r="P188" s="36">
        <v>47022</v>
      </c>
      <c r="Q188" s="37">
        <f t="shared" si="11"/>
        <v>0.9</v>
      </c>
      <c r="R188" s="36">
        <v>47387</v>
      </c>
      <c r="S188" s="37">
        <f t="shared" si="12"/>
        <v>0.8</v>
      </c>
      <c r="T188" s="36">
        <v>11227</v>
      </c>
      <c r="U188" s="37">
        <f t="shared" si="13"/>
        <v>0.7</v>
      </c>
    </row>
    <row r="189" spans="10:21" x14ac:dyDescent="0.3">
      <c r="J189" s="36">
        <v>45927</v>
      </c>
      <c r="K189" s="37">
        <f t="shared" si="11"/>
        <v>1.1000000000000001</v>
      </c>
      <c r="L189" s="36">
        <v>46292</v>
      </c>
      <c r="M189" s="37">
        <f t="shared" si="11"/>
        <v>1.2</v>
      </c>
      <c r="N189" s="36">
        <v>46657</v>
      </c>
      <c r="O189" s="37">
        <f t="shared" si="11"/>
        <v>1</v>
      </c>
      <c r="P189" s="36">
        <v>47023</v>
      </c>
      <c r="Q189" s="37">
        <f t="shared" si="11"/>
        <v>0.9</v>
      </c>
      <c r="R189" s="36">
        <v>47388</v>
      </c>
      <c r="S189" s="37">
        <f t="shared" si="12"/>
        <v>0.8</v>
      </c>
      <c r="T189" s="36">
        <v>11228</v>
      </c>
      <c r="U189" s="37">
        <f t="shared" si="13"/>
        <v>0.7</v>
      </c>
    </row>
    <row r="190" spans="10:21" x14ac:dyDescent="0.3">
      <c r="J190" s="36">
        <v>45928</v>
      </c>
      <c r="K190" s="37">
        <f t="shared" si="11"/>
        <v>1.1000000000000001</v>
      </c>
      <c r="L190" s="36">
        <v>46293</v>
      </c>
      <c r="M190" s="37">
        <f t="shared" si="11"/>
        <v>1.2</v>
      </c>
      <c r="N190" s="36">
        <v>46658</v>
      </c>
      <c r="O190" s="37">
        <f t="shared" si="11"/>
        <v>1</v>
      </c>
      <c r="P190" s="36">
        <v>47024</v>
      </c>
      <c r="Q190" s="37">
        <f t="shared" si="11"/>
        <v>0.9</v>
      </c>
      <c r="R190" s="36">
        <v>47389</v>
      </c>
      <c r="S190" s="37">
        <f t="shared" si="12"/>
        <v>0.8</v>
      </c>
      <c r="T190" s="36">
        <v>11229</v>
      </c>
      <c r="U190" s="37">
        <f t="shared" si="13"/>
        <v>0.7</v>
      </c>
    </row>
    <row r="191" spans="10:21" x14ac:dyDescent="0.3">
      <c r="J191" s="36">
        <v>45929</v>
      </c>
      <c r="K191" s="37">
        <f t="shared" si="11"/>
        <v>1.1000000000000001</v>
      </c>
      <c r="L191" s="36">
        <v>46294</v>
      </c>
      <c r="M191" s="37">
        <f t="shared" si="11"/>
        <v>1.2</v>
      </c>
      <c r="N191" s="36">
        <v>46659</v>
      </c>
      <c r="O191" s="37">
        <f t="shared" si="11"/>
        <v>1</v>
      </c>
      <c r="P191" s="36">
        <v>47025</v>
      </c>
      <c r="Q191" s="37">
        <f t="shared" si="11"/>
        <v>0.9</v>
      </c>
      <c r="R191" s="36">
        <v>47390</v>
      </c>
      <c r="S191" s="37">
        <f t="shared" si="12"/>
        <v>0.8</v>
      </c>
      <c r="T191" s="36">
        <v>11230</v>
      </c>
      <c r="U191" s="37">
        <f t="shared" si="13"/>
        <v>0.7</v>
      </c>
    </row>
    <row r="192" spans="10:21" x14ac:dyDescent="0.3">
      <c r="J192" s="36">
        <v>45930</v>
      </c>
      <c r="K192" s="37">
        <f t="shared" si="11"/>
        <v>1.1000000000000001</v>
      </c>
      <c r="L192" s="36">
        <v>46295</v>
      </c>
      <c r="M192" s="37">
        <f t="shared" si="11"/>
        <v>1.2</v>
      </c>
      <c r="N192" s="36">
        <v>46660</v>
      </c>
      <c r="O192" s="37">
        <f t="shared" si="11"/>
        <v>1</v>
      </c>
      <c r="P192" s="36">
        <v>47026</v>
      </c>
      <c r="Q192" s="37">
        <f t="shared" si="11"/>
        <v>0.9</v>
      </c>
      <c r="R192" s="36">
        <v>47391</v>
      </c>
      <c r="S192" s="37">
        <f t="shared" si="12"/>
        <v>0.8</v>
      </c>
      <c r="T192" s="36">
        <v>11231</v>
      </c>
      <c r="U192" s="37">
        <f t="shared" si="13"/>
        <v>0.7</v>
      </c>
    </row>
    <row r="193" spans="10:21" x14ac:dyDescent="0.3">
      <c r="J193" s="36">
        <v>45931</v>
      </c>
      <c r="K193" s="37">
        <f t="shared" si="11"/>
        <v>1.1000000000000001</v>
      </c>
      <c r="L193" s="36">
        <v>46296</v>
      </c>
      <c r="M193" s="37">
        <f t="shared" si="11"/>
        <v>1.2</v>
      </c>
      <c r="N193" s="36">
        <v>46661</v>
      </c>
      <c r="O193" s="37">
        <f t="shared" si="11"/>
        <v>1</v>
      </c>
      <c r="P193" s="36">
        <v>47027</v>
      </c>
      <c r="Q193" s="37">
        <f t="shared" si="11"/>
        <v>0.9</v>
      </c>
      <c r="R193" s="36">
        <v>47392</v>
      </c>
      <c r="S193" s="37">
        <f t="shared" si="12"/>
        <v>0.8</v>
      </c>
      <c r="T193" s="36">
        <v>11232</v>
      </c>
      <c r="U193" s="37">
        <f t="shared" si="13"/>
        <v>0.7</v>
      </c>
    </row>
    <row r="194" spans="10:21" x14ac:dyDescent="0.3">
      <c r="J194" s="36">
        <v>45932</v>
      </c>
      <c r="K194" s="37">
        <f t="shared" si="11"/>
        <v>1.1000000000000001</v>
      </c>
      <c r="L194" s="36">
        <v>46297</v>
      </c>
      <c r="M194" s="37">
        <f t="shared" si="11"/>
        <v>1.2</v>
      </c>
      <c r="N194" s="36">
        <v>46662</v>
      </c>
      <c r="O194" s="37">
        <f t="shared" si="11"/>
        <v>1</v>
      </c>
      <c r="P194" s="36">
        <v>47028</v>
      </c>
      <c r="Q194" s="37">
        <f t="shared" si="11"/>
        <v>0.9</v>
      </c>
      <c r="R194" s="36">
        <v>47393</v>
      </c>
      <c r="S194" s="37">
        <f t="shared" si="12"/>
        <v>0.8</v>
      </c>
      <c r="T194" s="36">
        <v>11233</v>
      </c>
      <c r="U194" s="37">
        <f t="shared" si="13"/>
        <v>0.7</v>
      </c>
    </row>
    <row r="195" spans="10:21" x14ac:dyDescent="0.3">
      <c r="J195" s="36">
        <v>45933</v>
      </c>
      <c r="K195" s="37">
        <f t="shared" si="11"/>
        <v>1.1000000000000001</v>
      </c>
      <c r="L195" s="36">
        <v>46298</v>
      </c>
      <c r="M195" s="37">
        <f t="shared" si="11"/>
        <v>1.2</v>
      </c>
      <c r="N195" s="36">
        <v>46663</v>
      </c>
      <c r="O195" s="37">
        <f t="shared" si="11"/>
        <v>1</v>
      </c>
      <c r="P195" s="36">
        <v>47029</v>
      </c>
      <c r="Q195" s="37">
        <f t="shared" si="11"/>
        <v>0.9</v>
      </c>
      <c r="R195" s="36">
        <v>47394</v>
      </c>
      <c r="S195" s="37">
        <f t="shared" si="12"/>
        <v>0.8</v>
      </c>
      <c r="T195" s="36">
        <v>11234</v>
      </c>
      <c r="U195" s="37">
        <f t="shared" si="13"/>
        <v>0.7</v>
      </c>
    </row>
    <row r="196" spans="10:21" x14ac:dyDescent="0.3">
      <c r="J196" s="36">
        <v>45934</v>
      </c>
      <c r="K196" s="37">
        <f t="shared" si="11"/>
        <v>1.1000000000000001</v>
      </c>
      <c r="L196" s="36">
        <v>46299</v>
      </c>
      <c r="M196" s="37">
        <f t="shared" si="11"/>
        <v>1.2</v>
      </c>
      <c r="N196" s="36">
        <v>46664</v>
      </c>
      <c r="O196" s="37">
        <f t="shared" si="11"/>
        <v>1</v>
      </c>
      <c r="P196" s="36">
        <v>47030</v>
      </c>
      <c r="Q196" s="37">
        <f t="shared" si="11"/>
        <v>0.9</v>
      </c>
      <c r="R196" s="36">
        <v>47395</v>
      </c>
      <c r="S196" s="37">
        <f t="shared" si="12"/>
        <v>0.8</v>
      </c>
      <c r="T196" s="36">
        <v>11235</v>
      </c>
      <c r="U196" s="37">
        <f t="shared" si="13"/>
        <v>0.7</v>
      </c>
    </row>
    <row r="197" spans="10:21" x14ac:dyDescent="0.3">
      <c r="J197" s="36">
        <v>45935</v>
      </c>
      <c r="K197" s="37">
        <f t="shared" si="11"/>
        <v>1.1000000000000001</v>
      </c>
      <c r="L197" s="36">
        <v>46300</v>
      </c>
      <c r="M197" s="37">
        <f t="shared" si="11"/>
        <v>1.2</v>
      </c>
      <c r="N197" s="36">
        <v>46665</v>
      </c>
      <c r="O197" s="37">
        <f t="shared" si="11"/>
        <v>1</v>
      </c>
      <c r="P197" s="36">
        <v>47031</v>
      </c>
      <c r="Q197" s="37">
        <f t="shared" si="11"/>
        <v>0.9</v>
      </c>
      <c r="R197" s="36">
        <v>47396</v>
      </c>
      <c r="S197" s="37">
        <f t="shared" si="12"/>
        <v>0.8</v>
      </c>
      <c r="T197" s="36">
        <v>11236</v>
      </c>
      <c r="U197" s="37">
        <f t="shared" si="13"/>
        <v>0.7</v>
      </c>
    </row>
    <row r="198" spans="10:21" x14ac:dyDescent="0.3">
      <c r="J198" s="36">
        <v>45936</v>
      </c>
      <c r="K198" s="37">
        <f t="shared" si="11"/>
        <v>1.1000000000000001</v>
      </c>
      <c r="L198" s="36">
        <v>46301</v>
      </c>
      <c r="M198" s="37">
        <f t="shared" si="11"/>
        <v>1.2</v>
      </c>
      <c r="N198" s="36">
        <v>46666</v>
      </c>
      <c r="O198" s="37">
        <f t="shared" si="11"/>
        <v>1</v>
      </c>
      <c r="P198" s="36">
        <v>47032</v>
      </c>
      <c r="Q198" s="37">
        <f t="shared" si="11"/>
        <v>0.9</v>
      </c>
      <c r="R198" s="36">
        <v>47397</v>
      </c>
      <c r="S198" s="37">
        <f t="shared" si="12"/>
        <v>0.8</v>
      </c>
      <c r="T198" s="36">
        <v>11237</v>
      </c>
      <c r="U198" s="37">
        <f t="shared" si="13"/>
        <v>0.7</v>
      </c>
    </row>
    <row r="199" spans="10:21" x14ac:dyDescent="0.3">
      <c r="J199" s="36">
        <v>45937</v>
      </c>
      <c r="K199" s="37">
        <f t="shared" si="11"/>
        <v>1.1000000000000001</v>
      </c>
      <c r="L199" s="36">
        <v>46302</v>
      </c>
      <c r="M199" s="37">
        <f t="shared" si="11"/>
        <v>1.2</v>
      </c>
      <c r="N199" s="36">
        <v>46667</v>
      </c>
      <c r="O199" s="37">
        <f t="shared" si="11"/>
        <v>1</v>
      </c>
      <c r="P199" s="36">
        <v>47033</v>
      </c>
      <c r="Q199" s="37">
        <f t="shared" si="11"/>
        <v>0.9</v>
      </c>
      <c r="R199" s="36">
        <v>47398</v>
      </c>
      <c r="S199" s="37">
        <f t="shared" si="12"/>
        <v>0.8</v>
      </c>
      <c r="T199" s="36">
        <v>11238</v>
      </c>
      <c r="U199" s="37">
        <f t="shared" si="13"/>
        <v>0.7</v>
      </c>
    </row>
    <row r="200" spans="10:21" x14ac:dyDescent="0.3">
      <c r="J200" s="36">
        <v>45938</v>
      </c>
      <c r="K200" s="37">
        <f t="shared" si="11"/>
        <v>1.1000000000000001</v>
      </c>
      <c r="L200" s="36">
        <v>46303</v>
      </c>
      <c r="M200" s="37">
        <f t="shared" si="11"/>
        <v>1.2</v>
      </c>
      <c r="N200" s="36">
        <v>46668</v>
      </c>
      <c r="O200" s="37">
        <f t="shared" si="11"/>
        <v>1</v>
      </c>
      <c r="P200" s="36">
        <v>47034</v>
      </c>
      <c r="Q200" s="37">
        <f t="shared" si="11"/>
        <v>0.9</v>
      </c>
      <c r="R200" s="36">
        <v>47399</v>
      </c>
      <c r="S200" s="37">
        <f t="shared" si="12"/>
        <v>0.8</v>
      </c>
      <c r="T200" s="36">
        <v>11239</v>
      </c>
      <c r="U200" s="37">
        <f t="shared" si="13"/>
        <v>0.7</v>
      </c>
    </row>
    <row r="201" spans="10:21" x14ac:dyDescent="0.3">
      <c r="J201" s="36">
        <v>45939</v>
      </c>
      <c r="K201" s="37">
        <f t="shared" si="11"/>
        <v>1.1000000000000001</v>
      </c>
      <c r="L201" s="36">
        <v>46304</v>
      </c>
      <c r="M201" s="37">
        <f t="shared" si="11"/>
        <v>1.2</v>
      </c>
      <c r="N201" s="36">
        <v>46669</v>
      </c>
      <c r="O201" s="37">
        <f t="shared" si="11"/>
        <v>1</v>
      </c>
      <c r="P201" s="36">
        <v>47035</v>
      </c>
      <c r="Q201" s="37">
        <f t="shared" si="11"/>
        <v>0.9</v>
      </c>
      <c r="R201" s="36">
        <v>47400</v>
      </c>
      <c r="S201" s="37">
        <f t="shared" si="12"/>
        <v>0.8</v>
      </c>
      <c r="T201" s="36">
        <v>11240</v>
      </c>
      <c r="U201" s="37">
        <f t="shared" si="13"/>
        <v>0.7</v>
      </c>
    </row>
    <row r="202" spans="10:21" x14ac:dyDescent="0.3">
      <c r="J202" s="36">
        <v>45940</v>
      </c>
      <c r="K202" s="37">
        <f t="shared" si="11"/>
        <v>1.1000000000000001</v>
      </c>
      <c r="L202" s="36">
        <v>46305</v>
      </c>
      <c r="M202" s="37">
        <f t="shared" si="11"/>
        <v>1.2</v>
      </c>
      <c r="N202" s="36">
        <v>46670</v>
      </c>
      <c r="O202" s="37">
        <f t="shared" si="11"/>
        <v>1</v>
      </c>
      <c r="P202" s="36">
        <v>47036</v>
      </c>
      <c r="Q202" s="37">
        <f t="shared" si="11"/>
        <v>0.9</v>
      </c>
      <c r="R202" s="36">
        <v>47401</v>
      </c>
      <c r="S202" s="37">
        <f t="shared" si="12"/>
        <v>0.8</v>
      </c>
      <c r="T202" s="36">
        <v>11241</v>
      </c>
      <c r="U202" s="37">
        <f t="shared" si="13"/>
        <v>0.7</v>
      </c>
    </row>
    <row r="203" spans="10:21" x14ac:dyDescent="0.3">
      <c r="J203" s="36">
        <v>45941</v>
      </c>
      <c r="K203" s="37">
        <f t="shared" si="11"/>
        <v>1.1000000000000001</v>
      </c>
      <c r="L203" s="36">
        <v>46306</v>
      </c>
      <c r="M203" s="37">
        <f t="shared" si="11"/>
        <v>1.2</v>
      </c>
      <c r="N203" s="36">
        <v>46671</v>
      </c>
      <c r="O203" s="37">
        <f t="shared" si="11"/>
        <v>1</v>
      </c>
      <c r="P203" s="36">
        <v>47037</v>
      </c>
      <c r="Q203" s="37">
        <f t="shared" ref="Q203" si="14">+Q202</f>
        <v>0.9</v>
      </c>
      <c r="R203" s="36">
        <v>47402</v>
      </c>
      <c r="S203" s="37">
        <f t="shared" si="12"/>
        <v>0.8</v>
      </c>
      <c r="T203" s="36">
        <v>11242</v>
      </c>
      <c r="U203" s="37">
        <f t="shared" si="13"/>
        <v>0.7</v>
      </c>
    </row>
    <row r="204" spans="10:21" x14ac:dyDescent="0.3">
      <c r="J204" s="36">
        <v>45942</v>
      </c>
      <c r="K204" s="37">
        <f t="shared" ref="K204:Q267" si="15">+K203</f>
        <v>1.1000000000000001</v>
      </c>
      <c r="L204" s="36">
        <v>46307</v>
      </c>
      <c r="M204" s="37">
        <f t="shared" si="15"/>
        <v>1.2</v>
      </c>
      <c r="N204" s="36">
        <v>46672</v>
      </c>
      <c r="O204" s="37">
        <f t="shared" si="15"/>
        <v>1</v>
      </c>
      <c r="P204" s="36">
        <v>47038</v>
      </c>
      <c r="Q204" s="37">
        <f t="shared" si="15"/>
        <v>0.9</v>
      </c>
      <c r="R204" s="36">
        <v>47403</v>
      </c>
      <c r="S204" s="37">
        <f t="shared" ref="S204:S267" si="16">+S203</f>
        <v>0.8</v>
      </c>
      <c r="T204" s="36">
        <v>11243</v>
      </c>
      <c r="U204" s="37">
        <f t="shared" ref="U204:U267" si="17">+U203</f>
        <v>0.7</v>
      </c>
    </row>
    <row r="205" spans="10:21" x14ac:dyDescent="0.3">
      <c r="J205" s="36">
        <v>45943</v>
      </c>
      <c r="K205" s="37">
        <f t="shared" si="15"/>
        <v>1.1000000000000001</v>
      </c>
      <c r="L205" s="36">
        <v>46308</v>
      </c>
      <c r="M205" s="37">
        <f t="shared" si="15"/>
        <v>1.2</v>
      </c>
      <c r="N205" s="36">
        <v>46673</v>
      </c>
      <c r="O205" s="37">
        <f t="shared" si="15"/>
        <v>1</v>
      </c>
      <c r="P205" s="36">
        <v>47039</v>
      </c>
      <c r="Q205" s="37">
        <f t="shared" si="15"/>
        <v>0.9</v>
      </c>
      <c r="R205" s="36">
        <v>47404</v>
      </c>
      <c r="S205" s="37">
        <f t="shared" si="16"/>
        <v>0.8</v>
      </c>
      <c r="T205" s="36">
        <v>11244</v>
      </c>
      <c r="U205" s="37">
        <f t="shared" si="17"/>
        <v>0.7</v>
      </c>
    </row>
    <row r="206" spans="10:21" x14ac:dyDescent="0.3">
      <c r="J206" s="36">
        <v>45944</v>
      </c>
      <c r="K206" s="37">
        <f t="shared" si="15"/>
        <v>1.1000000000000001</v>
      </c>
      <c r="L206" s="36">
        <v>46309</v>
      </c>
      <c r="M206" s="37">
        <f t="shared" si="15"/>
        <v>1.2</v>
      </c>
      <c r="N206" s="36">
        <v>46674</v>
      </c>
      <c r="O206" s="37">
        <f t="shared" si="15"/>
        <v>1</v>
      </c>
      <c r="P206" s="36">
        <v>47040</v>
      </c>
      <c r="Q206" s="37">
        <f t="shared" si="15"/>
        <v>0.9</v>
      </c>
      <c r="R206" s="36">
        <v>47405</v>
      </c>
      <c r="S206" s="37">
        <f t="shared" si="16"/>
        <v>0.8</v>
      </c>
      <c r="T206" s="36">
        <v>11245</v>
      </c>
      <c r="U206" s="37">
        <f t="shared" si="17"/>
        <v>0.7</v>
      </c>
    </row>
    <row r="207" spans="10:21" x14ac:dyDescent="0.3">
      <c r="J207" s="36">
        <v>45945</v>
      </c>
      <c r="K207" s="37">
        <f t="shared" si="15"/>
        <v>1.1000000000000001</v>
      </c>
      <c r="L207" s="36">
        <v>46310</v>
      </c>
      <c r="M207" s="37">
        <f t="shared" si="15"/>
        <v>1.2</v>
      </c>
      <c r="N207" s="36">
        <v>46675</v>
      </c>
      <c r="O207" s="37">
        <f t="shared" si="15"/>
        <v>1</v>
      </c>
      <c r="P207" s="36">
        <v>47041</v>
      </c>
      <c r="Q207" s="37">
        <f t="shared" si="15"/>
        <v>0.9</v>
      </c>
      <c r="R207" s="36">
        <v>47406</v>
      </c>
      <c r="S207" s="37">
        <f t="shared" si="16"/>
        <v>0.8</v>
      </c>
      <c r="T207" s="36">
        <v>11246</v>
      </c>
      <c r="U207" s="37">
        <f t="shared" si="17"/>
        <v>0.7</v>
      </c>
    </row>
    <row r="208" spans="10:21" x14ac:dyDescent="0.3">
      <c r="J208" s="36">
        <v>45946</v>
      </c>
      <c r="K208" s="37">
        <f t="shared" si="15"/>
        <v>1.1000000000000001</v>
      </c>
      <c r="L208" s="36">
        <v>46311</v>
      </c>
      <c r="M208" s="37">
        <f t="shared" si="15"/>
        <v>1.2</v>
      </c>
      <c r="N208" s="36">
        <v>46676</v>
      </c>
      <c r="O208" s="37">
        <f t="shared" si="15"/>
        <v>1</v>
      </c>
      <c r="P208" s="36">
        <v>47042</v>
      </c>
      <c r="Q208" s="37">
        <f t="shared" si="15"/>
        <v>0.9</v>
      </c>
      <c r="R208" s="36">
        <v>47407</v>
      </c>
      <c r="S208" s="37">
        <f t="shared" si="16"/>
        <v>0.8</v>
      </c>
      <c r="T208" s="36">
        <v>11247</v>
      </c>
      <c r="U208" s="37">
        <f t="shared" si="17"/>
        <v>0.7</v>
      </c>
    </row>
    <row r="209" spans="10:21" x14ac:dyDescent="0.3">
      <c r="J209" s="36">
        <v>45947</v>
      </c>
      <c r="K209" s="37">
        <f t="shared" si="15"/>
        <v>1.1000000000000001</v>
      </c>
      <c r="L209" s="36">
        <v>46312</v>
      </c>
      <c r="M209" s="37">
        <f t="shared" si="15"/>
        <v>1.2</v>
      </c>
      <c r="N209" s="36">
        <v>46677</v>
      </c>
      <c r="O209" s="37">
        <f t="shared" si="15"/>
        <v>1</v>
      </c>
      <c r="P209" s="36">
        <v>47043</v>
      </c>
      <c r="Q209" s="37">
        <f t="shared" si="15"/>
        <v>0.9</v>
      </c>
      <c r="R209" s="36">
        <v>47408</v>
      </c>
      <c r="S209" s="37">
        <f t="shared" si="16"/>
        <v>0.8</v>
      </c>
      <c r="T209" s="36">
        <v>11248</v>
      </c>
      <c r="U209" s="37">
        <f t="shared" si="17"/>
        <v>0.7</v>
      </c>
    </row>
    <row r="210" spans="10:21" x14ac:dyDescent="0.3">
      <c r="J210" s="36">
        <v>45948</v>
      </c>
      <c r="K210" s="37">
        <f t="shared" si="15"/>
        <v>1.1000000000000001</v>
      </c>
      <c r="L210" s="36">
        <v>46313</v>
      </c>
      <c r="M210" s="37">
        <f t="shared" si="15"/>
        <v>1.2</v>
      </c>
      <c r="N210" s="36">
        <v>46678</v>
      </c>
      <c r="O210" s="37">
        <f t="shared" si="15"/>
        <v>1</v>
      </c>
      <c r="P210" s="36">
        <v>47044</v>
      </c>
      <c r="Q210" s="37">
        <f t="shared" si="15"/>
        <v>0.9</v>
      </c>
      <c r="R210" s="36">
        <v>47409</v>
      </c>
      <c r="S210" s="37">
        <f t="shared" si="16"/>
        <v>0.8</v>
      </c>
      <c r="T210" s="36">
        <v>11249</v>
      </c>
      <c r="U210" s="37">
        <f t="shared" si="17"/>
        <v>0.7</v>
      </c>
    </row>
    <row r="211" spans="10:21" x14ac:dyDescent="0.3">
      <c r="J211" s="36">
        <v>45949</v>
      </c>
      <c r="K211" s="37">
        <f t="shared" si="15"/>
        <v>1.1000000000000001</v>
      </c>
      <c r="L211" s="36">
        <v>46314</v>
      </c>
      <c r="M211" s="37">
        <f t="shared" si="15"/>
        <v>1.2</v>
      </c>
      <c r="N211" s="36">
        <v>46679</v>
      </c>
      <c r="O211" s="37">
        <f t="shared" si="15"/>
        <v>1</v>
      </c>
      <c r="P211" s="36">
        <v>47045</v>
      </c>
      <c r="Q211" s="37">
        <f t="shared" si="15"/>
        <v>0.9</v>
      </c>
      <c r="R211" s="36">
        <v>47410</v>
      </c>
      <c r="S211" s="37">
        <f t="shared" si="16"/>
        <v>0.8</v>
      </c>
      <c r="T211" s="36">
        <v>11250</v>
      </c>
      <c r="U211" s="37">
        <f t="shared" si="17"/>
        <v>0.7</v>
      </c>
    </row>
    <row r="212" spans="10:21" x14ac:dyDescent="0.3">
      <c r="J212" s="36">
        <v>45950</v>
      </c>
      <c r="K212" s="37">
        <f t="shared" si="15"/>
        <v>1.1000000000000001</v>
      </c>
      <c r="L212" s="36">
        <v>46315</v>
      </c>
      <c r="M212" s="37">
        <f t="shared" si="15"/>
        <v>1.2</v>
      </c>
      <c r="N212" s="36">
        <v>46680</v>
      </c>
      <c r="O212" s="37">
        <f t="shared" si="15"/>
        <v>1</v>
      </c>
      <c r="P212" s="36">
        <v>47046</v>
      </c>
      <c r="Q212" s="37">
        <f t="shared" si="15"/>
        <v>0.9</v>
      </c>
      <c r="R212" s="36">
        <v>47411</v>
      </c>
      <c r="S212" s="37">
        <f t="shared" si="16"/>
        <v>0.8</v>
      </c>
      <c r="T212" s="36">
        <v>11251</v>
      </c>
      <c r="U212" s="37">
        <f t="shared" si="17"/>
        <v>0.7</v>
      </c>
    </row>
    <row r="213" spans="10:21" x14ac:dyDescent="0.3">
      <c r="J213" s="36">
        <v>45951</v>
      </c>
      <c r="K213" s="37">
        <f t="shared" si="15"/>
        <v>1.1000000000000001</v>
      </c>
      <c r="L213" s="36">
        <v>46316</v>
      </c>
      <c r="M213" s="37">
        <f t="shared" si="15"/>
        <v>1.2</v>
      </c>
      <c r="N213" s="36">
        <v>46681</v>
      </c>
      <c r="O213" s="37">
        <f t="shared" si="15"/>
        <v>1</v>
      </c>
      <c r="P213" s="36">
        <v>47047</v>
      </c>
      <c r="Q213" s="37">
        <f t="shared" si="15"/>
        <v>0.9</v>
      </c>
      <c r="R213" s="36">
        <v>47412</v>
      </c>
      <c r="S213" s="37">
        <f t="shared" si="16"/>
        <v>0.8</v>
      </c>
      <c r="T213" s="36">
        <v>11252</v>
      </c>
      <c r="U213" s="37">
        <f t="shared" si="17"/>
        <v>0.7</v>
      </c>
    </row>
    <row r="214" spans="10:21" x14ac:dyDescent="0.3">
      <c r="J214" s="36">
        <v>45952</v>
      </c>
      <c r="K214" s="37">
        <f t="shared" si="15"/>
        <v>1.1000000000000001</v>
      </c>
      <c r="L214" s="36">
        <v>46317</v>
      </c>
      <c r="M214" s="37">
        <f t="shared" si="15"/>
        <v>1.2</v>
      </c>
      <c r="N214" s="36">
        <v>46682</v>
      </c>
      <c r="O214" s="37">
        <f t="shared" si="15"/>
        <v>1</v>
      </c>
      <c r="P214" s="36">
        <v>47048</v>
      </c>
      <c r="Q214" s="37">
        <f t="shared" si="15"/>
        <v>0.9</v>
      </c>
      <c r="R214" s="36">
        <v>47413</v>
      </c>
      <c r="S214" s="37">
        <f t="shared" si="16"/>
        <v>0.8</v>
      </c>
      <c r="T214" s="36">
        <v>11253</v>
      </c>
      <c r="U214" s="37">
        <f t="shared" si="17"/>
        <v>0.7</v>
      </c>
    </row>
    <row r="215" spans="10:21" x14ac:dyDescent="0.3">
      <c r="J215" s="36">
        <v>45953</v>
      </c>
      <c r="K215" s="37">
        <f t="shared" si="15"/>
        <v>1.1000000000000001</v>
      </c>
      <c r="L215" s="36">
        <v>46318</v>
      </c>
      <c r="M215" s="37">
        <f t="shared" si="15"/>
        <v>1.2</v>
      </c>
      <c r="N215" s="36">
        <v>46683</v>
      </c>
      <c r="O215" s="37">
        <f t="shared" si="15"/>
        <v>1</v>
      </c>
      <c r="P215" s="36">
        <v>47049</v>
      </c>
      <c r="Q215" s="37">
        <f t="shared" si="15"/>
        <v>0.9</v>
      </c>
      <c r="R215" s="36">
        <v>47414</v>
      </c>
      <c r="S215" s="37">
        <f t="shared" si="16"/>
        <v>0.8</v>
      </c>
      <c r="T215" s="36">
        <v>11254</v>
      </c>
      <c r="U215" s="37">
        <f t="shared" si="17"/>
        <v>0.7</v>
      </c>
    </row>
    <row r="216" spans="10:21" x14ac:dyDescent="0.3">
      <c r="J216" s="36">
        <v>45954</v>
      </c>
      <c r="K216" s="37">
        <f t="shared" si="15"/>
        <v>1.1000000000000001</v>
      </c>
      <c r="L216" s="36">
        <v>46319</v>
      </c>
      <c r="M216" s="37">
        <f t="shared" si="15"/>
        <v>1.2</v>
      </c>
      <c r="N216" s="36">
        <v>46684</v>
      </c>
      <c r="O216" s="37">
        <f t="shared" si="15"/>
        <v>1</v>
      </c>
      <c r="P216" s="36">
        <v>47050</v>
      </c>
      <c r="Q216" s="37">
        <f t="shared" si="15"/>
        <v>0.9</v>
      </c>
      <c r="R216" s="36">
        <v>47415</v>
      </c>
      <c r="S216" s="37">
        <f t="shared" si="16"/>
        <v>0.8</v>
      </c>
      <c r="T216" s="36">
        <v>11255</v>
      </c>
      <c r="U216" s="37">
        <f t="shared" si="17"/>
        <v>0.7</v>
      </c>
    </row>
    <row r="217" spans="10:21" x14ac:dyDescent="0.3">
      <c r="J217" s="36">
        <v>45955</v>
      </c>
      <c r="K217" s="37">
        <f t="shared" si="15"/>
        <v>1.1000000000000001</v>
      </c>
      <c r="L217" s="36">
        <v>46320</v>
      </c>
      <c r="M217" s="37">
        <f t="shared" si="15"/>
        <v>1.2</v>
      </c>
      <c r="N217" s="36">
        <v>46685</v>
      </c>
      <c r="O217" s="37">
        <f t="shared" si="15"/>
        <v>1</v>
      </c>
      <c r="P217" s="36">
        <v>47051</v>
      </c>
      <c r="Q217" s="37">
        <f t="shared" si="15"/>
        <v>0.9</v>
      </c>
      <c r="R217" s="36">
        <v>47416</v>
      </c>
      <c r="S217" s="37">
        <f t="shared" si="16"/>
        <v>0.8</v>
      </c>
      <c r="T217" s="36">
        <v>11256</v>
      </c>
      <c r="U217" s="37">
        <f t="shared" si="17"/>
        <v>0.7</v>
      </c>
    </row>
    <row r="218" spans="10:21" x14ac:dyDescent="0.3">
      <c r="J218" s="36">
        <v>45956</v>
      </c>
      <c r="K218" s="37">
        <f t="shared" si="15"/>
        <v>1.1000000000000001</v>
      </c>
      <c r="L218" s="36">
        <v>46321</v>
      </c>
      <c r="M218" s="37">
        <f t="shared" si="15"/>
        <v>1.2</v>
      </c>
      <c r="N218" s="36">
        <v>46686</v>
      </c>
      <c r="O218" s="37">
        <f t="shared" si="15"/>
        <v>1</v>
      </c>
      <c r="P218" s="36">
        <v>47052</v>
      </c>
      <c r="Q218" s="37">
        <f t="shared" si="15"/>
        <v>0.9</v>
      </c>
      <c r="R218" s="36">
        <v>47417</v>
      </c>
      <c r="S218" s="37">
        <f t="shared" si="16"/>
        <v>0.8</v>
      </c>
      <c r="T218" s="36">
        <v>11257</v>
      </c>
      <c r="U218" s="37">
        <f t="shared" si="17"/>
        <v>0.7</v>
      </c>
    </row>
    <row r="219" spans="10:21" x14ac:dyDescent="0.3">
      <c r="J219" s="36">
        <v>45957</v>
      </c>
      <c r="K219" s="37">
        <f t="shared" si="15"/>
        <v>1.1000000000000001</v>
      </c>
      <c r="L219" s="36">
        <v>46322</v>
      </c>
      <c r="M219" s="37">
        <f t="shared" si="15"/>
        <v>1.2</v>
      </c>
      <c r="N219" s="36">
        <v>46687</v>
      </c>
      <c r="O219" s="37">
        <f t="shared" si="15"/>
        <v>1</v>
      </c>
      <c r="P219" s="36">
        <v>47053</v>
      </c>
      <c r="Q219" s="37">
        <f t="shared" si="15"/>
        <v>0.9</v>
      </c>
      <c r="R219" s="36">
        <v>47418</v>
      </c>
      <c r="S219" s="37">
        <f t="shared" si="16"/>
        <v>0.8</v>
      </c>
      <c r="T219" s="36">
        <v>11258</v>
      </c>
      <c r="U219" s="37">
        <f t="shared" si="17"/>
        <v>0.7</v>
      </c>
    </row>
    <row r="220" spans="10:21" x14ac:dyDescent="0.3">
      <c r="J220" s="36">
        <v>45958</v>
      </c>
      <c r="K220" s="37">
        <f t="shared" si="15"/>
        <v>1.1000000000000001</v>
      </c>
      <c r="L220" s="36">
        <v>46323</v>
      </c>
      <c r="M220" s="37">
        <f t="shared" si="15"/>
        <v>1.2</v>
      </c>
      <c r="N220" s="36">
        <v>46688</v>
      </c>
      <c r="O220" s="37">
        <f t="shared" si="15"/>
        <v>1</v>
      </c>
      <c r="P220" s="36">
        <v>47054</v>
      </c>
      <c r="Q220" s="37">
        <f t="shared" si="15"/>
        <v>0.9</v>
      </c>
      <c r="R220" s="36">
        <v>47419</v>
      </c>
      <c r="S220" s="37">
        <f t="shared" si="16"/>
        <v>0.8</v>
      </c>
      <c r="T220" s="36">
        <v>11259</v>
      </c>
      <c r="U220" s="37">
        <f t="shared" si="17"/>
        <v>0.7</v>
      </c>
    </row>
    <row r="221" spans="10:21" x14ac:dyDescent="0.3">
      <c r="J221" s="36">
        <v>45959</v>
      </c>
      <c r="K221" s="37">
        <f t="shared" si="15"/>
        <v>1.1000000000000001</v>
      </c>
      <c r="L221" s="36">
        <v>46324</v>
      </c>
      <c r="M221" s="37">
        <f t="shared" si="15"/>
        <v>1.2</v>
      </c>
      <c r="N221" s="36">
        <v>46689</v>
      </c>
      <c r="O221" s="37">
        <f t="shared" si="15"/>
        <v>1</v>
      </c>
      <c r="P221" s="36">
        <v>47055</v>
      </c>
      <c r="Q221" s="37">
        <f t="shared" si="15"/>
        <v>0.9</v>
      </c>
      <c r="R221" s="36">
        <v>47420</v>
      </c>
      <c r="S221" s="37">
        <f t="shared" si="16"/>
        <v>0.8</v>
      </c>
      <c r="T221" s="36">
        <v>11260</v>
      </c>
      <c r="U221" s="37">
        <f t="shared" si="17"/>
        <v>0.7</v>
      </c>
    </row>
    <row r="222" spans="10:21" x14ac:dyDescent="0.3">
      <c r="J222" s="36">
        <v>45960</v>
      </c>
      <c r="K222" s="37">
        <f t="shared" si="15"/>
        <v>1.1000000000000001</v>
      </c>
      <c r="L222" s="36">
        <v>46325</v>
      </c>
      <c r="M222" s="37">
        <f t="shared" si="15"/>
        <v>1.2</v>
      </c>
      <c r="N222" s="36">
        <v>46690</v>
      </c>
      <c r="O222" s="37">
        <f t="shared" si="15"/>
        <v>1</v>
      </c>
      <c r="P222" s="36">
        <v>47056</v>
      </c>
      <c r="Q222" s="37">
        <f t="shared" si="15"/>
        <v>0.9</v>
      </c>
      <c r="R222" s="36">
        <v>47421</v>
      </c>
      <c r="S222" s="37">
        <f t="shared" si="16"/>
        <v>0.8</v>
      </c>
      <c r="T222" s="36">
        <v>11261</v>
      </c>
      <c r="U222" s="37">
        <f t="shared" si="17"/>
        <v>0.7</v>
      </c>
    </row>
    <row r="223" spans="10:21" x14ac:dyDescent="0.3">
      <c r="J223" s="36">
        <v>45961</v>
      </c>
      <c r="K223" s="37">
        <f t="shared" si="15"/>
        <v>1.1000000000000001</v>
      </c>
      <c r="L223" s="36">
        <v>46326</v>
      </c>
      <c r="M223" s="37">
        <f t="shared" si="15"/>
        <v>1.2</v>
      </c>
      <c r="N223" s="36">
        <v>46691</v>
      </c>
      <c r="O223" s="37">
        <f t="shared" si="15"/>
        <v>1</v>
      </c>
      <c r="P223" s="36">
        <v>47057</v>
      </c>
      <c r="Q223" s="37">
        <f t="shared" si="15"/>
        <v>0.9</v>
      </c>
      <c r="R223" s="36">
        <v>47422</v>
      </c>
      <c r="S223" s="37">
        <f t="shared" si="16"/>
        <v>0.8</v>
      </c>
      <c r="T223" s="36">
        <v>11262</v>
      </c>
      <c r="U223" s="37">
        <f t="shared" si="17"/>
        <v>0.7</v>
      </c>
    </row>
    <row r="224" spans="10:21" x14ac:dyDescent="0.3">
      <c r="J224" s="36">
        <v>45962</v>
      </c>
      <c r="K224" s="37">
        <f t="shared" si="15"/>
        <v>1.1000000000000001</v>
      </c>
      <c r="L224" s="36">
        <v>46327</v>
      </c>
      <c r="M224" s="37">
        <f t="shared" si="15"/>
        <v>1.2</v>
      </c>
      <c r="N224" s="36">
        <v>46692</v>
      </c>
      <c r="O224" s="37">
        <f t="shared" si="15"/>
        <v>1</v>
      </c>
      <c r="P224" s="36">
        <v>47058</v>
      </c>
      <c r="Q224" s="37">
        <f t="shared" si="15"/>
        <v>0.9</v>
      </c>
      <c r="R224" s="36">
        <v>47423</v>
      </c>
      <c r="S224" s="37">
        <f t="shared" si="16"/>
        <v>0.8</v>
      </c>
      <c r="T224" s="36">
        <v>11263</v>
      </c>
      <c r="U224" s="37">
        <f t="shared" si="17"/>
        <v>0.7</v>
      </c>
    </row>
    <row r="225" spans="10:21" x14ac:dyDescent="0.3">
      <c r="J225" s="36">
        <v>45963</v>
      </c>
      <c r="K225" s="37">
        <f t="shared" si="15"/>
        <v>1.1000000000000001</v>
      </c>
      <c r="L225" s="36">
        <v>46328</v>
      </c>
      <c r="M225" s="37">
        <f t="shared" si="15"/>
        <v>1.2</v>
      </c>
      <c r="N225" s="36">
        <v>46693</v>
      </c>
      <c r="O225" s="37">
        <f t="shared" si="15"/>
        <v>1</v>
      </c>
      <c r="P225" s="36">
        <v>47059</v>
      </c>
      <c r="Q225" s="37">
        <f t="shared" si="15"/>
        <v>0.9</v>
      </c>
      <c r="R225" s="36">
        <v>47424</v>
      </c>
      <c r="S225" s="37">
        <f t="shared" si="16"/>
        <v>0.8</v>
      </c>
      <c r="T225" s="36">
        <v>11264</v>
      </c>
      <c r="U225" s="37">
        <f t="shared" si="17"/>
        <v>0.7</v>
      </c>
    </row>
    <row r="226" spans="10:21" x14ac:dyDescent="0.3">
      <c r="J226" s="36">
        <v>45964</v>
      </c>
      <c r="K226" s="37">
        <f t="shared" si="15"/>
        <v>1.1000000000000001</v>
      </c>
      <c r="L226" s="36">
        <v>46329</v>
      </c>
      <c r="M226" s="37">
        <f t="shared" si="15"/>
        <v>1.2</v>
      </c>
      <c r="N226" s="36">
        <v>46694</v>
      </c>
      <c r="O226" s="37">
        <f t="shared" si="15"/>
        <v>1</v>
      </c>
      <c r="P226" s="36">
        <v>47060</v>
      </c>
      <c r="Q226" s="37">
        <f t="shared" si="15"/>
        <v>0.9</v>
      </c>
      <c r="R226" s="36">
        <v>47425</v>
      </c>
      <c r="S226" s="37">
        <f t="shared" si="16"/>
        <v>0.8</v>
      </c>
      <c r="T226" s="36">
        <v>11265</v>
      </c>
      <c r="U226" s="37">
        <f t="shared" si="17"/>
        <v>0.7</v>
      </c>
    </row>
    <row r="227" spans="10:21" x14ac:dyDescent="0.3">
      <c r="J227" s="36">
        <v>45965</v>
      </c>
      <c r="K227" s="37">
        <f t="shared" si="15"/>
        <v>1.1000000000000001</v>
      </c>
      <c r="L227" s="36">
        <v>46330</v>
      </c>
      <c r="M227" s="37">
        <f t="shared" si="15"/>
        <v>1.2</v>
      </c>
      <c r="N227" s="36">
        <v>46695</v>
      </c>
      <c r="O227" s="37">
        <f t="shared" si="15"/>
        <v>1</v>
      </c>
      <c r="P227" s="36">
        <v>47061</v>
      </c>
      <c r="Q227" s="37">
        <f t="shared" si="15"/>
        <v>0.9</v>
      </c>
      <c r="R227" s="36">
        <v>47426</v>
      </c>
      <c r="S227" s="37">
        <f t="shared" si="16"/>
        <v>0.8</v>
      </c>
      <c r="T227" s="36">
        <v>11266</v>
      </c>
      <c r="U227" s="37">
        <f t="shared" si="17"/>
        <v>0.7</v>
      </c>
    </row>
    <row r="228" spans="10:21" x14ac:dyDescent="0.3">
      <c r="J228" s="36">
        <v>45966</v>
      </c>
      <c r="K228" s="37">
        <f t="shared" si="15"/>
        <v>1.1000000000000001</v>
      </c>
      <c r="L228" s="36">
        <v>46331</v>
      </c>
      <c r="M228" s="37">
        <f t="shared" si="15"/>
        <v>1.2</v>
      </c>
      <c r="N228" s="36">
        <v>46696</v>
      </c>
      <c r="O228" s="37">
        <f t="shared" si="15"/>
        <v>1</v>
      </c>
      <c r="P228" s="36">
        <v>47062</v>
      </c>
      <c r="Q228" s="37">
        <f t="shared" si="15"/>
        <v>0.9</v>
      </c>
      <c r="R228" s="36">
        <v>47427</v>
      </c>
      <c r="S228" s="37">
        <f t="shared" si="16"/>
        <v>0.8</v>
      </c>
      <c r="T228" s="36">
        <v>11267</v>
      </c>
      <c r="U228" s="37">
        <f t="shared" si="17"/>
        <v>0.7</v>
      </c>
    </row>
    <row r="229" spans="10:21" x14ac:dyDescent="0.3">
      <c r="J229" s="36">
        <v>45967</v>
      </c>
      <c r="K229" s="37">
        <f t="shared" si="15"/>
        <v>1.1000000000000001</v>
      </c>
      <c r="L229" s="36">
        <v>46332</v>
      </c>
      <c r="M229" s="37">
        <f t="shared" si="15"/>
        <v>1.2</v>
      </c>
      <c r="N229" s="36">
        <v>46697</v>
      </c>
      <c r="O229" s="37">
        <f t="shared" si="15"/>
        <v>1</v>
      </c>
      <c r="P229" s="36">
        <v>47063</v>
      </c>
      <c r="Q229" s="37">
        <f t="shared" si="15"/>
        <v>0.9</v>
      </c>
      <c r="R229" s="36">
        <v>47428</v>
      </c>
      <c r="S229" s="37">
        <f t="shared" si="16"/>
        <v>0.8</v>
      </c>
      <c r="T229" s="36">
        <v>11268</v>
      </c>
      <c r="U229" s="37">
        <f t="shared" si="17"/>
        <v>0.7</v>
      </c>
    </row>
    <row r="230" spans="10:21" x14ac:dyDescent="0.3">
      <c r="J230" s="36">
        <v>45968</v>
      </c>
      <c r="K230" s="37">
        <f t="shared" si="15"/>
        <v>1.1000000000000001</v>
      </c>
      <c r="L230" s="36">
        <v>46333</v>
      </c>
      <c r="M230" s="37">
        <f t="shared" si="15"/>
        <v>1.2</v>
      </c>
      <c r="N230" s="36">
        <v>46698</v>
      </c>
      <c r="O230" s="37">
        <f t="shared" si="15"/>
        <v>1</v>
      </c>
      <c r="P230" s="36">
        <v>47064</v>
      </c>
      <c r="Q230" s="37">
        <f t="shared" si="15"/>
        <v>0.9</v>
      </c>
      <c r="R230" s="36">
        <v>47429</v>
      </c>
      <c r="S230" s="37">
        <f t="shared" si="16"/>
        <v>0.8</v>
      </c>
      <c r="T230" s="36">
        <v>11269</v>
      </c>
      <c r="U230" s="37">
        <f t="shared" si="17"/>
        <v>0.7</v>
      </c>
    </row>
    <row r="231" spans="10:21" x14ac:dyDescent="0.3">
      <c r="J231" s="36">
        <v>45969</v>
      </c>
      <c r="K231" s="37">
        <f t="shared" si="15"/>
        <v>1.1000000000000001</v>
      </c>
      <c r="L231" s="36">
        <v>46334</v>
      </c>
      <c r="M231" s="37">
        <f t="shared" si="15"/>
        <v>1.2</v>
      </c>
      <c r="N231" s="36">
        <v>46699</v>
      </c>
      <c r="O231" s="37">
        <f t="shared" si="15"/>
        <v>1</v>
      </c>
      <c r="P231" s="36">
        <v>47065</v>
      </c>
      <c r="Q231" s="37">
        <f t="shared" si="15"/>
        <v>0.9</v>
      </c>
      <c r="R231" s="36">
        <v>47430</v>
      </c>
      <c r="S231" s="37">
        <f t="shared" si="16"/>
        <v>0.8</v>
      </c>
      <c r="T231" s="36">
        <v>11270</v>
      </c>
      <c r="U231" s="37">
        <f t="shared" si="17"/>
        <v>0.7</v>
      </c>
    </row>
    <row r="232" spans="10:21" x14ac:dyDescent="0.3">
      <c r="J232" s="36">
        <v>45970</v>
      </c>
      <c r="K232" s="37">
        <f t="shared" si="15"/>
        <v>1.1000000000000001</v>
      </c>
      <c r="L232" s="36">
        <v>46335</v>
      </c>
      <c r="M232" s="37">
        <f t="shared" si="15"/>
        <v>1.2</v>
      </c>
      <c r="N232" s="36">
        <v>46700</v>
      </c>
      <c r="O232" s="37">
        <f t="shared" si="15"/>
        <v>1</v>
      </c>
      <c r="P232" s="36">
        <v>47066</v>
      </c>
      <c r="Q232" s="37">
        <f t="shared" si="15"/>
        <v>0.9</v>
      </c>
      <c r="R232" s="36">
        <v>47431</v>
      </c>
      <c r="S232" s="37">
        <f t="shared" si="16"/>
        <v>0.8</v>
      </c>
      <c r="T232" s="36">
        <v>11271</v>
      </c>
      <c r="U232" s="37">
        <f t="shared" si="17"/>
        <v>0.7</v>
      </c>
    </row>
    <row r="233" spans="10:21" x14ac:dyDescent="0.3">
      <c r="J233" s="36">
        <v>45971</v>
      </c>
      <c r="K233" s="37">
        <f t="shared" si="15"/>
        <v>1.1000000000000001</v>
      </c>
      <c r="L233" s="36">
        <v>46336</v>
      </c>
      <c r="M233" s="37">
        <f t="shared" si="15"/>
        <v>1.2</v>
      </c>
      <c r="N233" s="36">
        <v>46701</v>
      </c>
      <c r="O233" s="37">
        <f t="shared" si="15"/>
        <v>1</v>
      </c>
      <c r="P233" s="36">
        <v>47067</v>
      </c>
      <c r="Q233" s="37">
        <f t="shared" si="15"/>
        <v>0.9</v>
      </c>
      <c r="R233" s="36">
        <v>47432</v>
      </c>
      <c r="S233" s="37">
        <f t="shared" si="16"/>
        <v>0.8</v>
      </c>
      <c r="T233" s="36">
        <v>11272</v>
      </c>
      <c r="U233" s="37">
        <f t="shared" si="17"/>
        <v>0.7</v>
      </c>
    </row>
    <row r="234" spans="10:21" x14ac:dyDescent="0.3">
      <c r="J234" s="36">
        <v>45972</v>
      </c>
      <c r="K234" s="37">
        <f t="shared" si="15"/>
        <v>1.1000000000000001</v>
      </c>
      <c r="L234" s="36">
        <v>46337</v>
      </c>
      <c r="M234" s="37">
        <f t="shared" si="15"/>
        <v>1.2</v>
      </c>
      <c r="N234" s="36">
        <v>46702</v>
      </c>
      <c r="O234" s="37">
        <f t="shared" si="15"/>
        <v>1</v>
      </c>
      <c r="P234" s="36">
        <v>47068</v>
      </c>
      <c r="Q234" s="37">
        <f t="shared" si="15"/>
        <v>0.9</v>
      </c>
      <c r="R234" s="36">
        <v>47433</v>
      </c>
      <c r="S234" s="37">
        <f t="shared" si="16"/>
        <v>0.8</v>
      </c>
      <c r="T234" s="36">
        <v>11273</v>
      </c>
      <c r="U234" s="37">
        <f t="shared" si="17"/>
        <v>0.7</v>
      </c>
    </row>
    <row r="235" spans="10:21" x14ac:dyDescent="0.3">
      <c r="J235" s="36">
        <v>45973</v>
      </c>
      <c r="K235" s="37">
        <f t="shared" si="15"/>
        <v>1.1000000000000001</v>
      </c>
      <c r="L235" s="36">
        <v>46338</v>
      </c>
      <c r="M235" s="37">
        <f t="shared" si="15"/>
        <v>1.2</v>
      </c>
      <c r="N235" s="36">
        <v>46703</v>
      </c>
      <c r="O235" s="37">
        <f t="shared" si="15"/>
        <v>1</v>
      </c>
      <c r="P235" s="36">
        <v>47069</v>
      </c>
      <c r="Q235" s="37">
        <f t="shared" si="15"/>
        <v>0.9</v>
      </c>
      <c r="R235" s="36">
        <v>47434</v>
      </c>
      <c r="S235" s="37">
        <f t="shared" si="16"/>
        <v>0.8</v>
      </c>
      <c r="T235" s="36">
        <v>11274</v>
      </c>
      <c r="U235" s="37">
        <f t="shared" si="17"/>
        <v>0.7</v>
      </c>
    </row>
    <row r="236" spans="10:21" x14ac:dyDescent="0.3">
      <c r="J236" s="36">
        <v>45974</v>
      </c>
      <c r="K236" s="37">
        <f t="shared" si="15"/>
        <v>1.1000000000000001</v>
      </c>
      <c r="L236" s="36">
        <v>46339</v>
      </c>
      <c r="M236" s="37">
        <f t="shared" si="15"/>
        <v>1.2</v>
      </c>
      <c r="N236" s="36">
        <v>46704</v>
      </c>
      <c r="O236" s="37">
        <f t="shared" si="15"/>
        <v>1</v>
      </c>
      <c r="P236" s="36">
        <v>47070</v>
      </c>
      <c r="Q236" s="37">
        <f t="shared" si="15"/>
        <v>0.9</v>
      </c>
      <c r="R236" s="36">
        <v>47435</v>
      </c>
      <c r="S236" s="37">
        <f t="shared" si="16"/>
        <v>0.8</v>
      </c>
      <c r="T236" s="36">
        <v>11275</v>
      </c>
      <c r="U236" s="37">
        <f t="shared" si="17"/>
        <v>0.7</v>
      </c>
    </row>
    <row r="237" spans="10:21" x14ac:dyDescent="0.3">
      <c r="J237" s="36">
        <v>45975</v>
      </c>
      <c r="K237" s="37">
        <f t="shared" si="15"/>
        <v>1.1000000000000001</v>
      </c>
      <c r="L237" s="36">
        <v>46340</v>
      </c>
      <c r="M237" s="37">
        <f t="shared" si="15"/>
        <v>1.2</v>
      </c>
      <c r="N237" s="36">
        <v>46705</v>
      </c>
      <c r="O237" s="37">
        <f t="shared" si="15"/>
        <v>1</v>
      </c>
      <c r="P237" s="36">
        <v>47071</v>
      </c>
      <c r="Q237" s="37">
        <f t="shared" si="15"/>
        <v>0.9</v>
      </c>
      <c r="R237" s="36">
        <v>47436</v>
      </c>
      <c r="S237" s="37">
        <f t="shared" si="16"/>
        <v>0.8</v>
      </c>
      <c r="T237" s="36">
        <v>11276</v>
      </c>
      <c r="U237" s="37">
        <f t="shared" si="17"/>
        <v>0.7</v>
      </c>
    </row>
    <row r="238" spans="10:21" x14ac:dyDescent="0.3">
      <c r="J238" s="36">
        <v>45976</v>
      </c>
      <c r="K238" s="37">
        <f t="shared" si="15"/>
        <v>1.1000000000000001</v>
      </c>
      <c r="L238" s="36">
        <v>46341</v>
      </c>
      <c r="M238" s="37">
        <f t="shared" si="15"/>
        <v>1.2</v>
      </c>
      <c r="N238" s="36">
        <v>46706</v>
      </c>
      <c r="O238" s="37">
        <f t="shared" si="15"/>
        <v>1</v>
      </c>
      <c r="P238" s="36">
        <v>47072</v>
      </c>
      <c r="Q238" s="37">
        <f t="shared" si="15"/>
        <v>0.9</v>
      </c>
      <c r="R238" s="36">
        <v>47437</v>
      </c>
      <c r="S238" s="37">
        <f t="shared" si="16"/>
        <v>0.8</v>
      </c>
      <c r="T238" s="36">
        <v>11277</v>
      </c>
      <c r="U238" s="37">
        <f t="shared" si="17"/>
        <v>0.7</v>
      </c>
    </row>
    <row r="239" spans="10:21" x14ac:dyDescent="0.3">
      <c r="J239" s="36">
        <v>45977</v>
      </c>
      <c r="K239" s="37">
        <f t="shared" si="15"/>
        <v>1.1000000000000001</v>
      </c>
      <c r="L239" s="36">
        <v>46342</v>
      </c>
      <c r="M239" s="37">
        <f t="shared" si="15"/>
        <v>1.2</v>
      </c>
      <c r="N239" s="36">
        <v>46707</v>
      </c>
      <c r="O239" s="37">
        <f t="shared" si="15"/>
        <v>1</v>
      </c>
      <c r="P239" s="36">
        <v>47073</v>
      </c>
      <c r="Q239" s="37">
        <f t="shared" si="15"/>
        <v>0.9</v>
      </c>
      <c r="R239" s="36">
        <v>47438</v>
      </c>
      <c r="S239" s="37">
        <f t="shared" si="16"/>
        <v>0.8</v>
      </c>
      <c r="T239" s="36">
        <v>11278</v>
      </c>
      <c r="U239" s="37">
        <f t="shared" si="17"/>
        <v>0.7</v>
      </c>
    </row>
    <row r="240" spans="10:21" x14ac:dyDescent="0.3">
      <c r="J240" s="36">
        <v>45978</v>
      </c>
      <c r="K240" s="37">
        <f t="shared" si="15"/>
        <v>1.1000000000000001</v>
      </c>
      <c r="L240" s="36">
        <v>46343</v>
      </c>
      <c r="M240" s="37">
        <f t="shared" si="15"/>
        <v>1.2</v>
      </c>
      <c r="N240" s="36">
        <v>46708</v>
      </c>
      <c r="O240" s="37">
        <f t="shared" si="15"/>
        <v>1</v>
      </c>
      <c r="P240" s="36">
        <v>47074</v>
      </c>
      <c r="Q240" s="37">
        <f t="shared" si="15"/>
        <v>0.9</v>
      </c>
      <c r="R240" s="36">
        <v>47439</v>
      </c>
      <c r="S240" s="37">
        <f t="shared" si="16"/>
        <v>0.8</v>
      </c>
      <c r="T240" s="36">
        <v>11279</v>
      </c>
      <c r="U240" s="37">
        <f t="shared" si="17"/>
        <v>0.7</v>
      </c>
    </row>
    <row r="241" spans="10:21" x14ac:dyDescent="0.3">
      <c r="J241" s="36">
        <v>45979</v>
      </c>
      <c r="K241" s="37">
        <f t="shared" si="15"/>
        <v>1.1000000000000001</v>
      </c>
      <c r="L241" s="36">
        <v>46344</v>
      </c>
      <c r="M241" s="37">
        <f t="shared" si="15"/>
        <v>1.2</v>
      </c>
      <c r="N241" s="36">
        <v>46709</v>
      </c>
      <c r="O241" s="37">
        <f t="shared" si="15"/>
        <v>1</v>
      </c>
      <c r="P241" s="36">
        <v>47075</v>
      </c>
      <c r="Q241" s="37">
        <f t="shared" si="15"/>
        <v>0.9</v>
      </c>
      <c r="R241" s="36">
        <v>47440</v>
      </c>
      <c r="S241" s="37">
        <f t="shared" si="16"/>
        <v>0.8</v>
      </c>
      <c r="T241" s="36">
        <v>11280</v>
      </c>
      <c r="U241" s="37">
        <f t="shared" si="17"/>
        <v>0.7</v>
      </c>
    </row>
    <row r="242" spans="10:21" x14ac:dyDescent="0.3">
      <c r="J242" s="36">
        <v>45980</v>
      </c>
      <c r="K242" s="37">
        <f t="shared" si="15"/>
        <v>1.1000000000000001</v>
      </c>
      <c r="L242" s="36">
        <v>46345</v>
      </c>
      <c r="M242" s="37">
        <f t="shared" si="15"/>
        <v>1.2</v>
      </c>
      <c r="N242" s="36">
        <v>46710</v>
      </c>
      <c r="O242" s="37">
        <f t="shared" si="15"/>
        <v>1</v>
      </c>
      <c r="P242" s="36">
        <v>47076</v>
      </c>
      <c r="Q242" s="37">
        <f t="shared" si="15"/>
        <v>0.9</v>
      </c>
      <c r="R242" s="36">
        <v>47441</v>
      </c>
      <c r="S242" s="37">
        <f t="shared" si="16"/>
        <v>0.8</v>
      </c>
      <c r="T242" s="36">
        <v>11281</v>
      </c>
      <c r="U242" s="37">
        <f t="shared" si="17"/>
        <v>0.7</v>
      </c>
    </row>
    <row r="243" spans="10:21" x14ac:dyDescent="0.3">
      <c r="J243" s="36">
        <v>45981</v>
      </c>
      <c r="K243" s="37">
        <f t="shared" si="15"/>
        <v>1.1000000000000001</v>
      </c>
      <c r="L243" s="36">
        <v>46346</v>
      </c>
      <c r="M243" s="37">
        <f t="shared" si="15"/>
        <v>1.2</v>
      </c>
      <c r="N243" s="36">
        <v>46711</v>
      </c>
      <c r="O243" s="37">
        <f t="shared" si="15"/>
        <v>1</v>
      </c>
      <c r="P243" s="36">
        <v>47077</v>
      </c>
      <c r="Q243" s="37">
        <f t="shared" si="15"/>
        <v>0.9</v>
      </c>
      <c r="R243" s="36">
        <v>47442</v>
      </c>
      <c r="S243" s="37">
        <f t="shared" si="16"/>
        <v>0.8</v>
      </c>
      <c r="T243" s="36">
        <v>11282</v>
      </c>
      <c r="U243" s="37">
        <f t="shared" si="17"/>
        <v>0.7</v>
      </c>
    </row>
    <row r="244" spans="10:21" x14ac:dyDescent="0.3">
      <c r="J244" s="36">
        <v>45982</v>
      </c>
      <c r="K244" s="37">
        <f t="shared" si="15"/>
        <v>1.1000000000000001</v>
      </c>
      <c r="L244" s="36">
        <v>46347</v>
      </c>
      <c r="M244" s="37">
        <f t="shared" si="15"/>
        <v>1.2</v>
      </c>
      <c r="N244" s="36">
        <v>46712</v>
      </c>
      <c r="O244" s="37">
        <f t="shared" si="15"/>
        <v>1</v>
      </c>
      <c r="P244" s="36">
        <v>47078</v>
      </c>
      <c r="Q244" s="37">
        <f t="shared" si="15"/>
        <v>0.9</v>
      </c>
      <c r="R244" s="36">
        <v>47443</v>
      </c>
      <c r="S244" s="37">
        <f t="shared" si="16"/>
        <v>0.8</v>
      </c>
      <c r="T244" s="36">
        <v>11283</v>
      </c>
      <c r="U244" s="37">
        <f t="shared" si="17"/>
        <v>0.7</v>
      </c>
    </row>
    <row r="245" spans="10:21" x14ac:dyDescent="0.3">
      <c r="J245" s="36">
        <v>45983</v>
      </c>
      <c r="K245" s="37">
        <f t="shared" si="15"/>
        <v>1.1000000000000001</v>
      </c>
      <c r="L245" s="36">
        <v>46348</v>
      </c>
      <c r="M245" s="37">
        <f t="shared" si="15"/>
        <v>1.2</v>
      </c>
      <c r="N245" s="36">
        <v>46713</v>
      </c>
      <c r="O245" s="37">
        <f t="shared" si="15"/>
        <v>1</v>
      </c>
      <c r="P245" s="36">
        <v>47079</v>
      </c>
      <c r="Q245" s="37">
        <f t="shared" si="15"/>
        <v>0.9</v>
      </c>
      <c r="R245" s="36">
        <v>47444</v>
      </c>
      <c r="S245" s="37">
        <f t="shared" si="16"/>
        <v>0.8</v>
      </c>
      <c r="T245" s="36">
        <v>11284</v>
      </c>
      <c r="U245" s="37">
        <f t="shared" si="17"/>
        <v>0.7</v>
      </c>
    </row>
    <row r="246" spans="10:21" x14ac:dyDescent="0.3">
      <c r="J246" s="36">
        <v>45984</v>
      </c>
      <c r="K246" s="37">
        <f t="shared" si="15"/>
        <v>1.1000000000000001</v>
      </c>
      <c r="L246" s="36">
        <v>46349</v>
      </c>
      <c r="M246" s="37">
        <f t="shared" si="15"/>
        <v>1.2</v>
      </c>
      <c r="N246" s="36">
        <v>46714</v>
      </c>
      <c r="O246" s="37">
        <f t="shared" si="15"/>
        <v>1</v>
      </c>
      <c r="P246" s="36">
        <v>47080</v>
      </c>
      <c r="Q246" s="37">
        <f t="shared" si="15"/>
        <v>0.9</v>
      </c>
      <c r="R246" s="36">
        <v>47445</v>
      </c>
      <c r="S246" s="37">
        <f t="shared" si="16"/>
        <v>0.8</v>
      </c>
      <c r="T246" s="36">
        <v>11285</v>
      </c>
      <c r="U246" s="37">
        <f t="shared" si="17"/>
        <v>0.7</v>
      </c>
    </row>
    <row r="247" spans="10:21" x14ac:dyDescent="0.3">
      <c r="J247" s="36">
        <v>45985</v>
      </c>
      <c r="K247" s="37">
        <f t="shared" si="15"/>
        <v>1.1000000000000001</v>
      </c>
      <c r="L247" s="36">
        <v>46350</v>
      </c>
      <c r="M247" s="37">
        <f t="shared" si="15"/>
        <v>1.2</v>
      </c>
      <c r="N247" s="36">
        <v>46715</v>
      </c>
      <c r="O247" s="37">
        <f t="shared" si="15"/>
        <v>1</v>
      </c>
      <c r="P247" s="36">
        <v>47081</v>
      </c>
      <c r="Q247" s="37">
        <f t="shared" si="15"/>
        <v>0.9</v>
      </c>
      <c r="R247" s="36">
        <v>47446</v>
      </c>
      <c r="S247" s="37">
        <f t="shared" si="16"/>
        <v>0.8</v>
      </c>
      <c r="T247" s="36">
        <v>11286</v>
      </c>
      <c r="U247" s="37">
        <f t="shared" si="17"/>
        <v>0.7</v>
      </c>
    </row>
    <row r="248" spans="10:21" x14ac:dyDescent="0.3">
      <c r="J248" s="36">
        <v>45986</v>
      </c>
      <c r="K248" s="37">
        <f t="shared" si="15"/>
        <v>1.1000000000000001</v>
      </c>
      <c r="L248" s="36">
        <v>46351</v>
      </c>
      <c r="M248" s="37">
        <f t="shared" si="15"/>
        <v>1.2</v>
      </c>
      <c r="N248" s="36">
        <v>46716</v>
      </c>
      <c r="O248" s="37">
        <f t="shared" si="15"/>
        <v>1</v>
      </c>
      <c r="P248" s="36">
        <v>47082</v>
      </c>
      <c r="Q248" s="37">
        <f t="shared" si="15"/>
        <v>0.9</v>
      </c>
      <c r="R248" s="36">
        <v>47447</v>
      </c>
      <c r="S248" s="37">
        <f t="shared" si="16"/>
        <v>0.8</v>
      </c>
      <c r="T248" s="36">
        <v>11287</v>
      </c>
      <c r="U248" s="37">
        <f t="shared" si="17"/>
        <v>0.7</v>
      </c>
    </row>
    <row r="249" spans="10:21" x14ac:dyDescent="0.3">
      <c r="J249" s="36">
        <v>45987</v>
      </c>
      <c r="K249" s="37">
        <f t="shared" si="15"/>
        <v>1.1000000000000001</v>
      </c>
      <c r="L249" s="36">
        <v>46352</v>
      </c>
      <c r="M249" s="37">
        <f t="shared" si="15"/>
        <v>1.2</v>
      </c>
      <c r="N249" s="36">
        <v>46717</v>
      </c>
      <c r="O249" s="37">
        <f t="shared" si="15"/>
        <v>1</v>
      </c>
      <c r="P249" s="36">
        <v>47083</v>
      </c>
      <c r="Q249" s="37">
        <f t="shared" si="15"/>
        <v>0.9</v>
      </c>
      <c r="R249" s="36">
        <v>47448</v>
      </c>
      <c r="S249" s="37">
        <f t="shared" si="16"/>
        <v>0.8</v>
      </c>
      <c r="T249" s="36">
        <v>11288</v>
      </c>
      <c r="U249" s="37">
        <f t="shared" si="17"/>
        <v>0.7</v>
      </c>
    </row>
    <row r="250" spans="10:21" x14ac:dyDescent="0.3">
      <c r="J250" s="36">
        <v>45988</v>
      </c>
      <c r="K250" s="37">
        <f t="shared" si="15"/>
        <v>1.1000000000000001</v>
      </c>
      <c r="L250" s="36">
        <v>46353</v>
      </c>
      <c r="M250" s="37">
        <f t="shared" si="15"/>
        <v>1.2</v>
      </c>
      <c r="N250" s="36">
        <v>46718</v>
      </c>
      <c r="O250" s="37">
        <f t="shared" si="15"/>
        <v>1</v>
      </c>
      <c r="P250" s="36">
        <v>47084</v>
      </c>
      <c r="Q250" s="37">
        <f t="shared" si="15"/>
        <v>0.9</v>
      </c>
      <c r="R250" s="36">
        <v>47449</v>
      </c>
      <c r="S250" s="37">
        <f t="shared" si="16"/>
        <v>0.8</v>
      </c>
      <c r="T250" s="36">
        <v>11289</v>
      </c>
      <c r="U250" s="37">
        <f t="shared" si="17"/>
        <v>0.7</v>
      </c>
    </row>
    <row r="251" spans="10:21" x14ac:dyDescent="0.3">
      <c r="J251" s="36">
        <v>45989</v>
      </c>
      <c r="K251" s="37">
        <f t="shared" si="15"/>
        <v>1.1000000000000001</v>
      </c>
      <c r="L251" s="36">
        <v>46354</v>
      </c>
      <c r="M251" s="37">
        <f t="shared" si="15"/>
        <v>1.2</v>
      </c>
      <c r="N251" s="36">
        <v>46719</v>
      </c>
      <c r="O251" s="37">
        <f t="shared" si="15"/>
        <v>1</v>
      </c>
      <c r="P251" s="36">
        <v>47085</v>
      </c>
      <c r="Q251" s="37">
        <f t="shared" si="15"/>
        <v>0.9</v>
      </c>
      <c r="R251" s="36">
        <v>47450</v>
      </c>
      <c r="S251" s="37">
        <f t="shared" si="16"/>
        <v>0.8</v>
      </c>
      <c r="T251" s="36">
        <v>11290</v>
      </c>
      <c r="U251" s="37">
        <f t="shared" si="17"/>
        <v>0.7</v>
      </c>
    </row>
    <row r="252" spans="10:21" x14ac:dyDescent="0.3">
      <c r="J252" s="36">
        <v>45990</v>
      </c>
      <c r="K252" s="37">
        <f t="shared" si="15"/>
        <v>1.1000000000000001</v>
      </c>
      <c r="L252" s="36">
        <v>46355</v>
      </c>
      <c r="M252" s="37">
        <f t="shared" si="15"/>
        <v>1.2</v>
      </c>
      <c r="N252" s="36">
        <v>46720</v>
      </c>
      <c r="O252" s="37">
        <f t="shared" si="15"/>
        <v>1</v>
      </c>
      <c r="P252" s="36">
        <v>47086</v>
      </c>
      <c r="Q252" s="37">
        <f t="shared" si="15"/>
        <v>0.9</v>
      </c>
      <c r="R252" s="36">
        <v>47451</v>
      </c>
      <c r="S252" s="37">
        <f t="shared" si="16"/>
        <v>0.8</v>
      </c>
      <c r="T252" s="36">
        <v>11291</v>
      </c>
      <c r="U252" s="37">
        <f t="shared" si="17"/>
        <v>0.7</v>
      </c>
    </row>
    <row r="253" spans="10:21" x14ac:dyDescent="0.3">
      <c r="J253" s="36">
        <v>45991</v>
      </c>
      <c r="K253" s="37">
        <f t="shared" si="15"/>
        <v>1.1000000000000001</v>
      </c>
      <c r="L253" s="36">
        <v>46356</v>
      </c>
      <c r="M253" s="37">
        <f t="shared" si="15"/>
        <v>1.2</v>
      </c>
      <c r="N253" s="36">
        <v>46721</v>
      </c>
      <c r="O253" s="37">
        <f t="shared" si="15"/>
        <v>1</v>
      </c>
      <c r="P253" s="36">
        <v>47087</v>
      </c>
      <c r="Q253" s="37">
        <f t="shared" si="15"/>
        <v>0.9</v>
      </c>
      <c r="R253" s="36">
        <v>47452</v>
      </c>
      <c r="S253" s="37">
        <f t="shared" si="16"/>
        <v>0.8</v>
      </c>
      <c r="T253" s="36">
        <v>11292</v>
      </c>
      <c r="U253" s="37">
        <f t="shared" si="17"/>
        <v>0.7</v>
      </c>
    </row>
    <row r="254" spans="10:21" x14ac:dyDescent="0.3">
      <c r="J254" s="36">
        <v>45992</v>
      </c>
      <c r="K254" s="37">
        <f t="shared" si="15"/>
        <v>1.1000000000000001</v>
      </c>
      <c r="L254" s="36">
        <v>46357</v>
      </c>
      <c r="M254" s="37">
        <f t="shared" si="15"/>
        <v>1.2</v>
      </c>
      <c r="N254" s="36">
        <v>46722</v>
      </c>
      <c r="O254" s="37">
        <f t="shared" si="15"/>
        <v>1</v>
      </c>
      <c r="P254" s="36">
        <v>47088</v>
      </c>
      <c r="Q254" s="37">
        <f t="shared" si="15"/>
        <v>0.9</v>
      </c>
      <c r="R254" s="36">
        <v>47453</v>
      </c>
      <c r="S254" s="37">
        <f t="shared" si="16"/>
        <v>0.8</v>
      </c>
      <c r="T254" s="36">
        <v>11293</v>
      </c>
      <c r="U254" s="37">
        <f t="shared" si="17"/>
        <v>0.7</v>
      </c>
    </row>
    <row r="255" spans="10:21" x14ac:dyDescent="0.3">
      <c r="J255" s="36">
        <v>45993</v>
      </c>
      <c r="K255" s="37">
        <f t="shared" si="15"/>
        <v>1.1000000000000001</v>
      </c>
      <c r="L255" s="36">
        <v>46358</v>
      </c>
      <c r="M255" s="37">
        <f t="shared" si="15"/>
        <v>1.2</v>
      </c>
      <c r="N255" s="36">
        <v>46723</v>
      </c>
      <c r="O255" s="37">
        <f t="shared" si="15"/>
        <v>1</v>
      </c>
      <c r="P255" s="36">
        <v>47089</v>
      </c>
      <c r="Q255" s="37">
        <f t="shared" si="15"/>
        <v>0.9</v>
      </c>
      <c r="R255" s="36">
        <v>47454</v>
      </c>
      <c r="S255" s="37">
        <f t="shared" si="16"/>
        <v>0.8</v>
      </c>
      <c r="T255" s="36">
        <v>11294</v>
      </c>
      <c r="U255" s="37">
        <f t="shared" si="17"/>
        <v>0.7</v>
      </c>
    </row>
    <row r="256" spans="10:21" x14ac:dyDescent="0.3">
      <c r="J256" s="36">
        <v>45994</v>
      </c>
      <c r="K256" s="37">
        <f t="shared" si="15"/>
        <v>1.1000000000000001</v>
      </c>
      <c r="L256" s="36">
        <v>46359</v>
      </c>
      <c r="M256" s="37">
        <f t="shared" si="15"/>
        <v>1.2</v>
      </c>
      <c r="N256" s="36">
        <v>46724</v>
      </c>
      <c r="O256" s="37">
        <f t="shared" si="15"/>
        <v>1</v>
      </c>
      <c r="P256" s="36">
        <v>47090</v>
      </c>
      <c r="Q256" s="37">
        <f t="shared" si="15"/>
        <v>0.9</v>
      </c>
      <c r="R256" s="36">
        <v>47455</v>
      </c>
      <c r="S256" s="37">
        <f t="shared" si="16"/>
        <v>0.8</v>
      </c>
      <c r="T256" s="36">
        <v>11295</v>
      </c>
      <c r="U256" s="37">
        <f t="shared" si="17"/>
        <v>0.7</v>
      </c>
    </row>
    <row r="257" spans="10:21" x14ac:dyDescent="0.3">
      <c r="J257" s="36">
        <v>45995</v>
      </c>
      <c r="K257" s="37">
        <f t="shared" si="15"/>
        <v>1.1000000000000001</v>
      </c>
      <c r="L257" s="36">
        <v>46360</v>
      </c>
      <c r="M257" s="37">
        <f t="shared" si="15"/>
        <v>1.2</v>
      </c>
      <c r="N257" s="36">
        <v>46725</v>
      </c>
      <c r="O257" s="37">
        <f t="shared" si="15"/>
        <v>1</v>
      </c>
      <c r="P257" s="36">
        <v>47091</v>
      </c>
      <c r="Q257" s="37">
        <f t="shared" si="15"/>
        <v>0.9</v>
      </c>
      <c r="R257" s="36">
        <v>47456</v>
      </c>
      <c r="S257" s="37">
        <f t="shared" si="16"/>
        <v>0.8</v>
      </c>
      <c r="T257" s="36">
        <v>11296</v>
      </c>
      <c r="U257" s="37">
        <f t="shared" si="17"/>
        <v>0.7</v>
      </c>
    </row>
    <row r="258" spans="10:21" x14ac:dyDescent="0.3">
      <c r="J258" s="36">
        <v>45996</v>
      </c>
      <c r="K258" s="37">
        <f t="shared" si="15"/>
        <v>1.1000000000000001</v>
      </c>
      <c r="L258" s="36">
        <v>46361</v>
      </c>
      <c r="M258" s="37">
        <f t="shared" si="15"/>
        <v>1.2</v>
      </c>
      <c r="N258" s="36">
        <v>46726</v>
      </c>
      <c r="O258" s="37">
        <f t="shared" si="15"/>
        <v>1</v>
      </c>
      <c r="P258" s="36">
        <v>47092</v>
      </c>
      <c r="Q258" s="37">
        <f t="shared" si="15"/>
        <v>0.9</v>
      </c>
      <c r="R258" s="36">
        <v>47457</v>
      </c>
      <c r="S258" s="37">
        <f t="shared" si="16"/>
        <v>0.8</v>
      </c>
      <c r="T258" s="36">
        <v>11297</v>
      </c>
      <c r="U258" s="37">
        <f t="shared" si="17"/>
        <v>0.7</v>
      </c>
    </row>
    <row r="259" spans="10:21" x14ac:dyDescent="0.3">
      <c r="J259" s="36">
        <v>45997</v>
      </c>
      <c r="K259" s="37">
        <f t="shared" si="15"/>
        <v>1.1000000000000001</v>
      </c>
      <c r="L259" s="36">
        <v>46362</v>
      </c>
      <c r="M259" s="37">
        <f t="shared" si="15"/>
        <v>1.2</v>
      </c>
      <c r="N259" s="36">
        <v>46727</v>
      </c>
      <c r="O259" s="37">
        <f t="shared" si="15"/>
        <v>1</v>
      </c>
      <c r="P259" s="36">
        <v>47093</v>
      </c>
      <c r="Q259" s="37">
        <f t="shared" si="15"/>
        <v>0.9</v>
      </c>
      <c r="R259" s="36">
        <v>47458</v>
      </c>
      <c r="S259" s="37">
        <f t="shared" si="16"/>
        <v>0.8</v>
      </c>
      <c r="T259" s="36">
        <v>11298</v>
      </c>
      <c r="U259" s="37">
        <f t="shared" si="17"/>
        <v>0.7</v>
      </c>
    </row>
    <row r="260" spans="10:21" x14ac:dyDescent="0.3">
      <c r="J260" s="36">
        <v>45998</v>
      </c>
      <c r="K260" s="37">
        <f t="shared" si="15"/>
        <v>1.1000000000000001</v>
      </c>
      <c r="L260" s="36">
        <v>46363</v>
      </c>
      <c r="M260" s="37">
        <f t="shared" si="15"/>
        <v>1.2</v>
      </c>
      <c r="N260" s="36">
        <v>46728</v>
      </c>
      <c r="O260" s="37">
        <f t="shared" si="15"/>
        <v>1</v>
      </c>
      <c r="P260" s="36">
        <v>47094</v>
      </c>
      <c r="Q260" s="37">
        <f t="shared" si="15"/>
        <v>0.9</v>
      </c>
      <c r="R260" s="36">
        <v>47459</v>
      </c>
      <c r="S260" s="37">
        <f t="shared" si="16"/>
        <v>0.8</v>
      </c>
      <c r="T260" s="36">
        <v>11299</v>
      </c>
      <c r="U260" s="37">
        <f t="shared" si="17"/>
        <v>0.7</v>
      </c>
    </row>
    <row r="261" spans="10:21" x14ac:dyDescent="0.3">
      <c r="J261" s="36">
        <v>45999</v>
      </c>
      <c r="K261" s="37">
        <f t="shared" si="15"/>
        <v>1.1000000000000001</v>
      </c>
      <c r="L261" s="36">
        <v>46364</v>
      </c>
      <c r="M261" s="37">
        <f t="shared" si="15"/>
        <v>1.2</v>
      </c>
      <c r="N261" s="36">
        <v>46729</v>
      </c>
      <c r="O261" s="37">
        <f t="shared" si="15"/>
        <v>1</v>
      </c>
      <c r="P261" s="36">
        <v>47095</v>
      </c>
      <c r="Q261" s="37">
        <f t="shared" si="15"/>
        <v>0.9</v>
      </c>
      <c r="R261" s="36">
        <v>47460</v>
      </c>
      <c r="S261" s="37">
        <f t="shared" si="16"/>
        <v>0.8</v>
      </c>
      <c r="T261" s="36">
        <v>11300</v>
      </c>
      <c r="U261" s="37">
        <f t="shared" si="17"/>
        <v>0.7</v>
      </c>
    </row>
    <row r="262" spans="10:21" x14ac:dyDescent="0.3">
      <c r="J262" s="36">
        <v>46000</v>
      </c>
      <c r="K262" s="37">
        <f t="shared" si="15"/>
        <v>1.1000000000000001</v>
      </c>
      <c r="L262" s="36">
        <v>46365</v>
      </c>
      <c r="M262" s="37">
        <f t="shared" si="15"/>
        <v>1.2</v>
      </c>
      <c r="N262" s="36">
        <v>46730</v>
      </c>
      <c r="O262" s="37">
        <f t="shared" si="15"/>
        <v>1</v>
      </c>
      <c r="P262" s="36">
        <v>47096</v>
      </c>
      <c r="Q262" s="37">
        <f t="shared" si="15"/>
        <v>0.9</v>
      </c>
      <c r="R262" s="36">
        <v>47461</v>
      </c>
      <c r="S262" s="37">
        <f t="shared" si="16"/>
        <v>0.8</v>
      </c>
      <c r="T262" s="36">
        <v>11301</v>
      </c>
      <c r="U262" s="37">
        <f t="shared" si="17"/>
        <v>0.7</v>
      </c>
    </row>
    <row r="263" spans="10:21" x14ac:dyDescent="0.3">
      <c r="J263" s="36">
        <v>46001</v>
      </c>
      <c r="K263" s="37">
        <f t="shared" si="15"/>
        <v>1.1000000000000001</v>
      </c>
      <c r="L263" s="36">
        <v>46366</v>
      </c>
      <c r="M263" s="37">
        <f t="shared" si="15"/>
        <v>1.2</v>
      </c>
      <c r="N263" s="36">
        <v>46731</v>
      </c>
      <c r="O263" s="37">
        <f t="shared" si="15"/>
        <v>1</v>
      </c>
      <c r="P263" s="36">
        <v>47097</v>
      </c>
      <c r="Q263" s="37">
        <f t="shared" si="15"/>
        <v>0.9</v>
      </c>
      <c r="R263" s="36">
        <v>47462</v>
      </c>
      <c r="S263" s="37">
        <f t="shared" si="16"/>
        <v>0.8</v>
      </c>
      <c r="T263" s="36">
        <v>11302</v>
      </c>
      <c r="U263" s="37">
        <f t="shared" si="17"/>
        <v>0.7</v>
      </c>
    </row>
    <row r="264" spans="10:21" x14ac:dyDescent="0.3">
      <c r="J264" s="36">
        <v>46002</v>
      </c>
      <c r="K264" s="37">
        <f t="shared" si="15"/>
        <v>1.1000000000000001</v>
      </c>
      <c r="L264" s="36">
        <v>46367</v>
      </c>
      <c r="M264" s="37">
        <f t="shared" si="15"/>
        <v>1.2</v>
      </c>
      <c r="N264" s="36">
        <v>46732</v>
      </c>
      <c r="O264" s="37">
        <f t="shared" si="15"/>
        <v>1</v>
      </c>
      <c r="P264" s="36">
        <v>47098</v>
      </c>
      <c r="Q264" s="37">
        <f t="shared" si="15"/>
        <v>0.9</v>
      </c>
      <c r="R264" s="36">
        <v>47463</v>
      </c>
      <c r="S264" s="37">
        <f t="shared" si="16"/>
        <v>0.8</v>
      </c>
      <c r="T264" s="36">
        <v>11303</v>
      </c>
      <c r="U264" s="37">
        <f t="shared" si="17"/>
        <v>0.7</v>
      </c>
    </row>
    <row r="265" spans="10:21" x14ac:dyDescent="0.3">
      <c r="J265" s="36">
        <v>46003</v>
      </c>
      <c r="K265" s="37">
        <f t="shared" si="15"/>
        <v>1.1000000000000001</v>
      </c>
      <c r="L265" s="36">
        <v>46368</v>
      </c>
      <c r="M265" s="37">
        <f t="shared" si="15"/>
        <v>1.2</v>
      </c>
      <c r="N265" s="36">
        <v>46733</v>
      </c>
      <c r="O265" s="37">
        <f t="shared" si="15"/>
        <v>1</v>
      </c>
      <c r="P265" s="36">
        <v>47099</v>
      </c>
      <c r="Q265" s="37">
        <f t="shared" si="15"/>
        <v>0.9</v>
      </c>
      <c r="R265" s="36">
        <v>47464</v>
      </c>
      <c r="S265" s="37">
        <f t="shared" si="16"/>
        <v>0.8</v>
      </c>
      <c r="T265" s="36">
        <v>11304</v>
      </c>
      <c r="U265" s="37">
        <f t="shared" si="17"/>
        <v>0.7</v>
      </c>
    </row>
    <row r="266" spans="10:21" x14ac:dyDescent="0.3">
      <c r="J266" s="36">
        <v>46004</v>
      </c>
      <c r="K266" s="37">
        <f t="shared" si="15"/>
        <v>1.1000000000000001</v>
      </c>
      <c r="L266" s="36">
        <v>46369</v>
      </c>
      <c r="M266" s="37">
        <f t="shared" si="15"/>
        <v>1.2</v>
      </c>
      <c r="N266" s="36">
        <v>46734</v>
      </c>
      <c r="O266" s="37">
        <f t="shared" si="15"/>
        <v>1</v>
      </c>
      <c r="P266" s="36">
        <v>47100</v>
      </c>
      <c r="Q266" s="37">
        <f t="shared" si="15"/>
        <v>0.9</v>
      </c>
      <c r="R266" s="36">
        <v>47465</v>
      </c>
      <c r="S266" s="37">
        <f t="shared" si="16"/>
        <v>0.8</v>
      </c>
      <c r="T266" s="36">
        <v>11305</v>
      </c>
      <c r="U266" s="37">
        <f t="shared" si="17"/>
        <v>0.7</v>
      </c>
    </row>
    <row r="267" spans="10:21" x14ac:dyDescent="0.3">
      <c r="J267" s="36">
        <v>46005</v>
      </c>
      <c r="K267" s="37">
        <f t="shared" si="15"/>
        <v>1.1000000000000001</v>
      </c>
      <c r="L267" s="36">
        <v>46370</v>
      </c>
      <c r="M267" s="37">
        <f t="shared" si="15"/>
        <v>1.2</v>
      </c>
      <c r="N267" s="36">
        <v>46735</v>
      </c>
      <c r="O267" s="37">
        <f t="shared" si="15"/>
        <v>1</v>
      </c>
      <c r="P267" s="36">
        <v>47101</v>
      </c>
      <c r="Q267" s="37">
        <f t="shared" ref="Q267" si="18">+Q266</f>
        <v>0.9</v>
      </c>
      <c r="R267" s="36">
        <v>47466</v>
      </c>
      <c r="S267" s="37">
        <f t="shared" si="16"/>
        <v>0.8</v>
      </c>
      <c r="T267" s="36">
        <v>11306</v>
      </c>
      <c r="U267" s="37">
        <f t="shared" si="17"/>
        <v>0.7</v>
      </c>
    </row>
    <row r="268" spans="10:21" x14ac:dyDescent="0.3">
      <c r="J268" s="36">
        <v>46006</v>
      </c>
      <c r="K268" s="37">
        <f t="shared" ref="K268:Q331" si="19">+K267</f>
        <v>1.1000000000000001</v>
      </c>
      <c r="L268" s="36">
        <v>46371</v>
      </c>
      <c r="M268" s="37">
        <f t="shared" si="19"/>
        <v>1.2</v>
      </c>
      <c r="N268" s="36">
        <v>46736</v>
      </c>
      <c r="O268" s="37">
        <f t="shared" si="19"/>
        <v>1</v>
      </c>
      <c r="P268" s="36">
        <v>47102</v>
      </c>
      <c r="Q268" s="37">
        <f t="shared" si="19"/>
        <v>0.9</v>
      </c>
      <c r="R268" s="36">
        <v>47467</v>
      </c>
      <c r="S268" s="37">
        <f t="shared" ref="S268:S331" si="20">+S267</f>
        <v>0.8</v>
      </c>
      <c r="T268" s="36">
        <v>11307</v>
      </c>
      <c r="U268" s="37">
        <f t="shared" ref="U268:U331" si="21">+U267</f>
        <v>0.7</v>
      </c>
    </row>
    <row r="269" spans="10:21" x14ac:dyDescent="0.3">
      <c r="J269" s="36">
        <v>46007</v>
      </c>
      <c r="K269" s="37">
        <f t="shared" si="19"/>
        <v>1.1000000000000001</v>
      </c>
      <c r="L269" s="36">
        <v>46372</v>
      </c>
      <c r="M269" s="37">
        <f t="shared" si="19"/>
        <v>1.2</v>
      </c>
      <c r="N269" s="36">
        <v>46737</v>
      </c>
      <c r="O269" s="37">
        <f t="shared" si="19"/>
        <v>1</v>
      </c>
      <c r="P269" s="36">
        <v>47103</v>
      </c>
      <c r="Q269" s="37">
        <f t="shared" si="19"/>
        <v>0.9</v>
      </c>
      <c r="R269" s="36">
        <v>47468</v>
      </c>
      <c r="S269" s="37">
        <f t="shared" si="20"/>
        <v>0.8</v>
      </c>
      <c r="T269" s="36">
        <v>11308</v>
      </c>
      <c r="U269" s="37">
        <f t="shared" si="21"/>
        <v>0.7</v>
      </c>
    </row>
    <row r="270" spans="10:21" x14ac:dyDescent="0.3">
      <c r="J270" s="36">
        <v>46008</v>
      </c>
      <c r="K270" s="37">
        <f t="shared" si="19"/>
        <v>1.1000000000000001</v>
      </c>
      <c r="L270" s="36">
        <v>46373</v>
      </c>
      <c r="M270" s="37">
        <f t="shared" si="19"/>
        <v>1.2</v>
      </c>
      <c r="N270" s="36">
        <v>46738</v>
      </c>
      <c r="O270" s="37">
        <f t="shared" si="19"/>
        <v>1</v>
      </c>
      <c r="P270" s="36">
        <v>47104</v>
      </c>
      <c r="Q270" s="37">
        <f t="shared" si="19"/>
        <v>0.9</v>
      </c>
      <c r="R270" s="36">
        <v>47469</v>
      </c>
      <c r="S270" s="37">
        <f t="shared" si="20"/>
        <v>0.8</v>
      </c>
      <c r="T270" s="36">
        <v>11309</v>
      </c>
      <c r="U270" s="37">
        <f t="shared" si="21"/>
        <v>0.7</v>
      </c>
    </row>
    <row r="271" spans="10:21" x14ac:dyDescent="0.3">
      <c r="J271" s="36">
        <v>46009</v>
      </c>
      <c r="K271" s="37">
        <f t="shared" si="19"/>
        <v>1.1000000000000001</v>
      </c>
      <c r="L271" s="36">
        <v>46374</v>
      </c>
      <c r="M271" s="37">
        <f t="shared" si="19"/>
        <v>1.2</v>
      </c>
      <c r="N271" s="36">
        <v>46739</v>
      </c>
      <c r="O271" s="37">
        <f t="shared" si="19"/>
        <v>1</v>
      </c>
      <c r="P271" s="36">
        <v>47105</v>
      </c>
      <c r="Q271" s="37">
        <f t="shared" si="19"/>
        <v>0.9</v>
      </c>
      <c r="R271" s="36">
        <v>47470</v>
      </c>
      <c r="S271" s="37">
        <f t="shared" si="20"/>
        <v>0.8</v>
      </c>
      <c r="T271" s="36">
        <v>11310</v>
      </c>
      <c r="U271" s="37">
        <f t="shared" si="21"/>
        <v>0.7</v>
      </c>
    </row>
    <row r="272" spans="10:21" x14ac:dyDescent="0.3">
      <c r="J272" s="36">
        <v>46010</v>
      </c>
      <c r="K272" s="37">
        <f t="shared" si="19"/>
        <v>1.1000000000000001</v>
      </c>
      <c r="L272" s="36">
        <v>46375</v>
      </c>
      <c r="M272" s="37">
        <f t="shared" si="19"/>
        <v>1.2</v>
      </c>
      <c r="N272" s="36">
        <v>46740</v>
      </c>
      <c r="O272" s="37">
        <f t="shared" si="19"/>
        <v>1</v>
      </c>
      <c r="P272" s="36">
        <v>47106</v>
      </c>
      <c r="Q272" s="37">
        <f t="shared" si="19"/>
        <v>0.9</v>
      </c>
      <c r="R272" s="36">
        <v>47471</v>
      </c>
      <c r="S272" s="37">
        <f t="shared" si="20"/>
        <v>0.8</v>
      </c>
      <c r="T272" s="36">
        <v>11311</v>
      </c>
      <c r="U272" s="37">
        <f t="shared" si="21"/>
        <v>0.7</v>
      </c>
    </row>
    <row r="273" spans="10:21" x14ac:dyDescent="0.3">
      <c r="J273" s="36">
        <v>46011</v>
      </c>
      <c r="K273" s="37">
        <f t="shared" si="19"/>
        <v>1.1000000000000001</v>
      </c>
      <c r="L273" s="36">
        <v>46376</v>
      </c>
      <c r="M273" s="37">
        <f t="shared" si="19"/>
        <v>1.2</v>
      </c>
      <c r="N273" s="36">
        <v>46741</v>
      </c>
      <c r="O273" s="37">
        <f t="shared" si="19"/>
        <v>1</v>
      </c>
      <c r="P273" s="36">
        <v>47107</v>
      </c>
      <c r="Q273" s="37">
        <f t="shared" si="19"/>
        <v>0.9</v>
      </c>
      <c r="R273" s="36">
        <v>47472</v>
      </c>
      <c r="S273" s="37">
        <f t="shared" si="20"/>
        <v>0.8</v>
      </c>
      <c r="T273" s="36">
        <v>11312</v>
      </c>
      <c r="U273" s="37">
        <f t="shared" si="21"/>
        <v>0.7</v>
      </c>
    </row>
    <row r="274" spans="10:21" x14ac:dyDescent="0.3">
      <c r="J274" s="36">
        <v>46012</v>
      </c>
      <c r="K274" s="37">
        <f t="shared" si="19"/>
        <v>1.1000000000000001</v>
      </c>
      <c r="L274" s="36">
        <v>46377</v>
      </c>
      <c r="M274" s="37">
        <f t="shared" si="19"/>
        <v>1.2</v>
      </c>
      <c r="N274" s="36">
        <v>46742</v>
      </c>
      <c r="O274" s="37">
        <f t="shared" si="19"/>
        <v>1</v>
      </c>
      <c r="P274" s="36">
        <v>47108</v>
      </c>
      <c r="Q274" s="37">
        <f t="shared" si="19"/>
        <v>0.9</v>
      </c>
      <c r="R274" s="36">
        <v>47473</v>
      </c>
      <c r="S274" s="37">
        <f t="shared" si="20"/>
        <v>0.8</v>
      </c>
      <c r="T274" s="36">
        <v>11313</v>
      </c>
      <c r="U274" s="37">
        <f t="shared" si="21"/>
        <v>0.7</v>
      </c>
    </row>
    <row r="275" spans="10:21" x14ac:dyDescent="0.3">
      <c r="J275" s="36">
        <v>46013</v>
      </c>
      <c r="K275" s="37">
        <f t="shared" si="19"/>
        <v>1.1000000000000001</v>
      </c>
      <c r="L275" s="36">
        <v>46378</v>
      </c>
      <c r="M275" s="37">
        <f t="shared" si="19"/>
        <v>1.2</v>
      </c>
      <c r="N275" s="36">
        <v>46743</v>
      </c>
      <c r="O275" s="37">
        <f t="shared" si="19"/>
        <v>1</v>
      </c>
      <c r="P275" s="36">
        <v>47109</v>
      </c>
      <c r="Q275" s="37">
        <f t="shared" si="19"/>
        <v>0.9</v>
      </c>
      <c r="R275" s="36">
        <v>47474</v>
      </c>
      <c r="S275" s="37">
        <f t="shared" si="20"/>
        <v>0.8</v>
      </c>
      <c r="T275" s="36">
        <v>11314</v>
      </c>
      <c r="U275" s="37">
        <f t="shared" si="21"/>
        <v>0.7</v>
      </c>
    </row>
    <row r="276" spans="10:21" x14ac:dyDescent="0.3">
      <c r="J276" s="36">
        <v>46014</v>
      </c>
      <c r="K276" s="37">
        <f t="shared" si="19"/>
        <v>1.1000000000000001</v>
      </c>
      <c r="L276" s="36">
        <v>46379</v>
      </c>
      <c r="M276" s="37">
        <f t="shared" si="19"/>
        <v>1.2</v>
      </c>
      <c r="N276" s="36">
        <v>46744</v>
      </c>
      <c r="O276" s="37">
        <f t="shared" si="19"/>
        <v>1</v>
      </c>
      <c r="P276" s="36">
        <v>47110</v>
      </c>
      <c r="Q276" s="37">
        <f t="shared" si="19"/>
        <v>0.9</v>
      </c>
      <c r="R276" s="36">
        <v>47475</v>
      </c>
      <c r="S276" s="37">
        <f t="shared" si="20"/>
        <v>0.8</v>
      </c>
      <c r="T276" s="36">
        <v>11315</v>
      </c>
      <c r="U276" s="37">
        <f t="shared" si="21"/>
        <v>0.7</v>
      </c>
    </row>
    <row r="277" spans="10:21" x14ac:dyDescent="0.3">
      <c r="J277" s="36">
        <v>46015</v>
      </c>
      <c r="K277" s="37">
        <f t="shared" si="19"/>
        <v>1.1000000000000001</v>
      </c>
      <c r="L277" s="36">
        <v>46380</v>
      </c>
      <c r="M277" s="37">
        <f t="shared" si="19"/>
        <v>1.2</v>
      </c>
      <c r="N277" s="36">
        <v>46745</v>
      </c>
      <c r="O277" s="37">
        <f t="shared" si="19"/>
        <v>1</v>
      </c>
      <c r="P277" s="36">
        <v>47111</v>
      </c>
      <c r="Q277" s="37">
        <f t="shared" si="19"/>
        <v>0.9</v>
      </c>
      <c r="R277" s="36">
        <v>47476</v>
      </c>
      <c r="S277" s="37">
        <f t="shared" si="20"/>
        <v>0.8</v>
      </c>
      <c r="T277" s="36">
        <v>11316</v>
      </c>
      <c r="U277" s="37">
        <f t="shared" si="21"/>
        <v>0.7</v>
      </c>
    </row>
    <row r="278" spans="10:21" x14ac:dyDescent="0.3">
      <c r="J278" s="36">
        <v>46016</v>
      </c>
      <c r="K278" s="37">
        <f t="shared" si="19"/>
        <v>1.1000000000000001</v>
      </c>
      <c r="L278" s="36">
        <v>46381</v>
      </c>
      <c r="M278" s="37">
        <f t="shared" si="19"/>
        <v>1.2</v>
      </c>
      <c r="N278" s="36">
        <v>46746</v>
      </c>
      <c r="O278" s="37">
        <f t="shared" si="19"/>
        <v>1</v>
      </c>
      <c r="P278" s="36">
        <v>47112</v>
      </c>
      <c r="Q278" s="37">
        <f t="shared" si="19"/>
        <v>0.9</v>
      </c>
      <c r="R278" s="36">
        <v>47477</v>
      </c>
      <c r="S278" s="37">
        <f t="shared" si="20"/>
        <v>0.8</v>
      </c>
      <c r="T278" s="36">
        <v>11317</v>
      </c>
      <c r="U278" s="37">
        <f t="shared" si="21"/>
        <v>0.7</v>
      </c>
    </row>
    <row r="279" spans="10:21" x14ac:dyDescent="0.3">
      <c r="J279" s="36">
        <v>46017</v>
      </c>
      <c r="K279" s="37">
        <f t="shared" si="19"/>
        <v>1.1000000000000001</v>
      </c>
      <c r="L279" s="36">
        <v>46382</v>
      </c>
      <c r="M279" s="37">
        <f t="shared" si="19"/>
        <v>1.2</v>
      </c>
      <c r="N279" s="36">
        <v>46747</v>
      </c>
      <c r="O279" s="37">
        <f t="shared" si="19"/>
        <v>1</v>
      </c>
      <c r="P279" s="36">
        <v>47113</v>
      </c>
      <c r="Q279" s="37">
        <f t="shared" si="19"/>
        <v>0.9</v>
      </c>
      <c r="R279" s="36">
        <v>47478</v>
      </c>
      <c r="S279" s="37">
        <f t="shared" si="20"/>
        <v>0.8</v>
      </c>
      <c r="T279" s="36">
        <v>11318</v>
      </c>
      <c r="U279" s="37">
        <f t="shared" si="21"/>
        <v>0.7</v>
      </c>
    </row>
    <row r="280" spans="10:21" x14ac:dyDescent="0.3">
      <c r="J280" s="36">
        <v>46018</v>
      </c>
      <c r="K280" s="37">
        <f t="shared" si="19"/>
        <v>1.1000000000000001</v>
      </c>
      <c r="L280" s="36">
        <v>46383</v>
      </c>
      <c r="M280" s="37">
        <f t="shared" si="19"/>
        <v>1.2</v>
      </c>
      <c r="N280" s="36">
        <v>46748</v>
      </c>
      <c r="O280" s="37">
        <f t="shared" si="19"/>
        <v>1</v>
      </c>
      <c r="P280" s="36">
        <v>47114</v>
      </c>
      <c r="Q280" s="37">
        <f t="shared" si="19"/>
        <v>0.9</v>
      </c>
      <c r="R280" s="36">
        <v>47479</v>
      </c>
      <c r="S280" s="37">
        <f t="shared" si="20"/>
        <v>0.8</v>
      </c>
      <c r="T280" s="36">
        <v>11319</v>
      </c>
      <c r="U280" s="37">
        <f t="shared" si="21"/>
        <v>0.7</v>
      </c>
    </row>
    <row r="281" spans="10:21" x14ac:dyDescent="0.3">
      <c r="J281" s="36">
        <v>46019</v>
      </c>
      <c r="K281" s="37">
        <f t="shared" si="19"/>
        <v>1.1000000000000001</v>
      </c>
      <c r="L281" s="36">
        <v>46384</v>
      </c>
      <c r="M281" s="37">
        <f t="shared" si="19"/>
        <v>1.2</v>
      </c>
      <c r="N281" s="36">
        <v>46749</v>
      </c>
      <c r="O281" s="37">
        <f t="shared" si="19"/>
        <v>1</v>
      </c>
      <c r="P281" s="36">
        <v>47115</v>
      </c>
      <c r="Q281" s="37">
        <f t="shared" si="19"/>
        <v>0.9</v>
      </c>
      <c r="R281" s="36">
        <v>47480</v>
      </c>
      <c r="S281" s="37">
        <f t="shared" si="20"/>
        <v>0.8</v>
      </c>
      <c r="T281" s="36">
        <v>11320</v>
      </c>
      <c r="U281" s="37">
        <f t="shared" si="21"/>
        <v>0.7</v>
      </c>
    </row>
    <row r="282" spans="10:21" x14ac:dyDescent="0.3">
      <c r="J282" s="36">
        <v>46020</v>
      </c>
      <c r="K282" s="37">
        <f t="shared" si="19"/>
        <v>1.1000000000000001</v>
      </c>
      <c r="L282" s="36">
        <v>46385</v>
      </c>
      <c r="M282" s="37">
        <f t="shared" si="19"/>
        <v>1.2</v>
      </c>
      <c r="N282" s="36">
        <v>46750</v>
      </c>
      <c r="O282" s="37">
        <f t="shared" si="19"/>
        <v>1</v>
      </c>
      <c r="P282" s="36">
        <v>47116</v>
      </c>
      <c r="Q282" s="37">
        <f t="shared" si="19"/>
        <v>0.9</v>
      </c>
      <c r="R282" s="36">
        <v>47481</v>
      </c>
      <c r="S282" s="37">
        <f t="shared" si="20"/>
        <v>0.8</v>
      </c>
      <c r="T282" s="36">
        <v>11321</v>
      </c>
      <c r="U282" s="37">
        <f t="shared" si="21"/>
        <v>0.7</v>
      </c>
    </row>
    <row r="283" spans="10:21" x14ac:dyDescent="0.3">
      <c r="J283" s="36">
        <v>46021</v>
      </c>
      <c r="K283" s="37">
        <f t="shared" si="19"/>
        <v>1.1000000000000001</v>
      </c>
      <c r="L283" s="36">
        <v>46386</v>
      </c>
      <c r="M283" s="37">
        <f t="shared" si="19"/>
        <v>1.2</v>
      </c>
      <c r="N283" s="36">
        <v>46751</v>
      </c>
      <c r="O283" s="37">
        <f t="shared" si="19"/>
        <v>1</v>
      </c>
      <c r="P283" s="36">
        <v>47117</v>
      </c>
      <c r="Q283" s="37">
        <f t="shared" si="19"/>
        <v>0.9</v>
      </c>
      <c r="R283" s="36">
        <v>47482</v>
      </c>
      <c r="S283" s="37">
        <f t="shared" si="20"/>
        <v>0.8</v>
      </c>
      <c r="T283" s="36">
        <v>11322</v>
      </c>
      <c r="U283" s="37">
        <f t="shared" si="21"/>
        <v>0.7</v>
      </c>
    </row>
    <row r="284" spans="10:21" x14ac:dyDescent="0.3">
      <c r="J284" s="36">
        <v>46022</v>
      </c>
      <c r="K284" s="37">
        <f t="shared" si="19"/>
        <v>1.1000000000000001</v>
      </c>
      <c r="L284" s="36">
        <v>46387</v>
      </c>
      <c r="M284" s="37">
        <f t="shared" si="19"/>
        <v>1.2</v>
      </c>
      <c r="N284" s="36">
        <v>46752</v>
      </c>
      <c r="O284" s="37">
        <f t="shared" si="19"/>
        <v>1</v>
      </c>
      <c r="P284" s="36">
        <v>47118</v>
      </c>
      <c r="Q284" s="37">
        <f t="shared" si="19"/>
        <v>0.9</v>
      </c>
      <c r="R284" s="36">
        <v>47483</v>
      </c>
      <c r="S284" s="37">
        <f t="shared" si="20"/>
        <v>0.8</v>
      </c>
      <c r="T284" s="36">
        <v>11323</v>
      </c>
      <c r="U284" s="37">
        <f t="shared" si="21"/>
        <v>0.7</v>
      </c>
    </row>
    <row r="285" spans="10:21" x14ac:dyDescent="0.3">
      <c r="J285" s="36">
        <v>46023</v>
      </c>
      <c r="K285" s="37">
        <f t="shared" si="19"/>
        <v>1.1000000000000001</v>
      </c>
      <c r="L285" s="36">
        <v>46388</v>
      </c>
      <c r="M285" s="37">
        <f t="shared" si="19"/>
        <v>1.2</v>
      </c>
      <c r="N285" s="36">
        <v>46753</v>
      </c>
      <c r="O285" s="37">
        <f t="shared" si="19"/>
        <v>1</v>
      </c>
      <c r="P285" s="36">
        <v>47119</v>
      </c>
      <c r="Q285" s="37">
        <f t="shared" si="19"/>
        <v>0.9</v>
      </c>
      <c r="R285" s="36">
        <v>47484</v>
      </c>
      <c r="S285" s="37">
        <f t="shared" si="20"/>
        <v>0.8</v>
      </c>
      <c r="T285" s="36">
        <v>11324</v>
      </c>
      <c r="U285" s="37">
        <f t="shared" si="21"/>
        <v>0.7</v>
      </c>
    </row>
    <row r="286" spans="10:21" x14ac:dyDescent="0.3">
      <c r="J286" s="36">
        <v>46024</v>
      </c>
      <c r="K286" s="37">
        <f t="shared" si="19"/>
        <v>1.1000000000000001</v>
      </c>
      <c r="L286" s="36">
        <v>46389</v>
      </c>
      <c r="M286" s="37">
        <f t="shared" si="19"/>
        <v>1.2</v>
      </c>
      <c r="N286" s="36">
        <v>46754</v>
      </c>
      <c r="O286" s="37">
        <f t="shared" si="19"/>
        <v>1</v>
      </c>
      <c r="P286" s="36">
        <v>47120</v>
      </c>
      <c r="Q286" s="37">
        <f t="shared" si="19"/>
        <v>0.9</v>
      </c>
      <c r="R286" s="36">
        <v>47485</v>
      </c>
      <c r="S286" s="37">
        <f t="shared" si="20"/>
        <v>0.8</v>
      </c>
      <c r="T286" s="36">
        <v>11325</v>
      </c>
      <c r="U286" s="37">
        <f t="shared" si="21"/>
        <v>0.7</v>
      </c>
    </row>
    <row r="287" spans="10:21" x14ac:dyDescent="0.3">
      <c r="J287" s="36">
        <v>46025</v>
      </c>
      <c r="K287" s="37">
        <f t="shared" si="19"/>
        <v>1.1000000000000001</v>
      </c>
      <c r="L287" s="36">
        <v>46390</v>
      </c>
      <c r="M287" s="37">
        <f t="shared" si="19"/>
        <v>1.2</v>
      </c>
      <c r="N287" s="36">
        <v>46755</v>
      </c>
      <c r="O287" s="37">
        <f t="shared" si="19"/>
        <v>1</v>
      </c>
      <c r="P287" s="36">
        <v>47121</v>
      </c>
      <c r="Q287" s="37">
        <f t="shared" si="19"/>
        <v>0.9</v>
      </c>
      <c r="R287" s="36">
        <v>47486</v>
      </c>
      <c r="S287" s="37">
        <f t="shared" si="20"/>
        <v>0.8</v>
      </c>
      <c r="T287" s="36">
        <v>11326</v>
      </c>
      <c r="U287" s="37">
        <f t="shared" si="21"/>
        <v>0.7</v>
      </c>
    </row>
    <row r="288" spans="10:21" x14ac:dyDescent="0.3">
      <c r="J288" s="36">
        <v>46026</v>
      </c>
      <c r="K288" s="37">
        <f t="shared" si="19"/>
        <v>1.1000000000000001</v>
      </c>
      <c r="L288" s="36">
        <v>46391</v>
      </c>
      <c r="M288" s="37">
        <f t="shared" si="19"/>
        <v>1.2</v>
      </c>
      <c r="N288" s="36">
        <v>46756</v>
      </c>
      <c r="O288" s="37">
        <f t="shared" si="19"/>
        <v>1</v>
      </c>
      <c r="P288" s="36">
        <v>47122</v>
      </c>
      <c r="Q288" s="37">
        <f t="shared" si="19"/>
        <v>0.9</v>
      </c>
      <c r="R288" s="36">
        <v>47487</v>
      </c>
      <c r="S288" s="37">
        <f t="shared" si="20"/>
        <v>0.8</v>
      </c>
      <c r="T288" s="36">
        <v>11327</v>
      </c>
      <c r="U288" s="37">
        <f t="shared" si="21"/>
        <v>0.7</v>
      </c>
    </row>
    <row r="289" spans="10:21" x14ac:dyDescent="0.3">
      <c r="J289" s="36">
        <v>46027</v>
      </c>
      <c r="K289" s="37">
        <f t="shared" si="19"/>
        <v>1.1000000000000001</v>
      </c>
      <c r="L289" s="36">
        <v>46392</v>
      </c>
      <c r="M289" s="37">
        <f t="shared" si="19"/>
        <v>1.2</v>
      </c>
      <c r="N289" s="36">
        <v>46757</v>
      </c>
      <c r="O289" s="37">
        <f t="shared" si="19"/>
        <v>1</v>
      </c>
      <c r="P289" s="36">
        <v>47123</v>
      </c>
      <c r="Q289" s="37">
        <f t="shared" si="19"/>
        <v>0.9</v>
      </c>
      <c r="R289" s="36">
        <v>47488</v>
      </c>
      <c r="S289" s="37">
        <f t="shared" si="20"/>
        <v>0.8</v>
      </c>
      <c r="T289" s="36">
        <v>11328</v>
      </c>
      <c r="U289" s="37">
        <f t="shared" si="21"/>
        <v>0.7</v>
      </c>
    </row>
    <row r="290" spans="10:21" x14ac:dyDescent="0.3">
      <c r="J290" s="36">
        <v>46028</v>
      </c>
      <c r="K290" s="37">
        <f t="shared" si="19"/>
        <v>1.1000000000000001</v>
      </c>
      <c r="L290" s="36">
        <v>46393</v>
      </c>
      <c r="M290" s="37">
        <f t="shared" si="19"/>
        <v>1.2</v>
      </c>
      <c r="N290" s="36">
        <v>46758</v>
      </c>
      <c r="O290" s="37">
        <f t="shared" si="19"/>
        <v>1</v>
      </c>
      <c r="P290" s="36">
        <v>47124</v>
      </c>
      <c r="Q290" s="37">
        <f t="shared" si="19"/>
        <v>0.9</v>
      </c>
      <c r="R290" s="36">
        <v>47489</v>
      </c>
      <c r="S290" s="37">
        <f t="shared" si="20"/>
        <v>0.8</v>
      </c>
      <c r="T290" s="36">
        <v>11329</v>
      </c>
      <c r="U290" s="37">
        <f t="shared" si="21"/>
        <v>0.7</v>
      </c>
    </row>
    <row r="291" spans="10:21" x14ac:dyDescent="0.3">
      <c r="J291" s="36">
        <v>46029</v>
      </c>
      <c r="K291" s="37">
        <f t="shared" si="19"/>
        <v>1.1000000000000001</v>
      </c>
      <c r="L291" s="36">
        <v>46394</v>
      </c>
      <c r="M291" s="37">
        <f t="shared" si="19"/>
        <v>1.2</v>
      </c>
      <c r="N291" s="36">
        <v>46759</v>
      </c>
      <c r="O291" s="37">
        <f t="shared" si="19"/>
        <v>1</v>
      </c>
      <c r="P291" s="36">
        <v>47125</v>
      </c>
      <c r="Q291" s="37">
        <f t="shared" si="19"/>
        <v>0.9</v>
      </c>
      <c r="R291" s="36">
        <v>47490</v>
      </c>
      <c r="S291" s="37">
        <f t="shared" si="20"/>
        <v>0.8</v>
      </c>
      <c r="T291" s="36">
        <v>11330</v>
      </c>
      <c r="U291" s="37">
        <f t="shared" si="21"/>
        <v>0.7</v>
      </c>
    </row>
    <row r="292" spans="10:21" x14ac:dyDescent="0.3">
      <c r="J292" s="36">
        <v>46030</v>
      </c>
      <c r="K292" s="37">
        <f t="shared" si="19"/>
        <v>1.1000000000000001</v>
      </c>
      <c r="L292" s="36">
        <v>46395</v>
      </c>
      <c r="M292" s="37">
        <f t="shared" si="19"/>
        <v>1.2</v>
      </c>
      <c r="N292" s="36">
        <v>46760</v>
      </c>
      <c r="O292" s="37">
        <f t="shared" si="19"/>
        <v>1</v>
      </c>
      <c r="P292" s="36">
        <v>47126</v>
      </c>
      <c r="Q292" s="37">
        <f t="shared" si="19"/>
        <v>0.9</v>
      </c>
      <c r="R292" s="36">
        <v>47491</v>
      </c>
      <c r="S292" s="37">
        <f t="shared" si="20"/>
        <v>0.8</v>
      </c>
      <c r="T292" s="36">
        <v>11331</v>
      </c>
      <c r="U292" s="37">
        <f t="shared" si="21"/>
        <v>0.7</v>
      </c>
    </row>
    <row r="293" spans="10:21" x14ac:dyDescent="0.3">
      <c r="J293" s="36">
        <v>46031</v>
      </c>
      <c r="K293" s="37">
        <f t="shared" si="19"/>
        <v>1.1000000000000001</v>
      </c>
      <c r="L293" s="36">
        <v>46396</v>
      </c>
      <c r="M293" s="37">
        <f t="shared" si="19"/>
        <v>1.2</v>
      </c>
      <c r="N293" s="36">
        <v>46761</v>
      </c>
      <c r="O293" s="37">
        <f t="shared" si="19"/>
        <v>1</v>
      </c>
      <c r="P293" s="36">
        <v>47127</v>
      </c>
      <c r="Q293" s="37">
        <f t="shared" si="19"/>
        <v>0.9</v>
      </c>
      <c r="R293" s="36">
        <v>47492</v>
      </c>
      <c r="S293" s="37">
        <f t="shared" si="20"/>
        <v>0.8</v>
      </c>
      <c r="T293" s="36">
        <v>11332</v>
      </c>
      <c r="U293" s="37">
        <f t="shared" si="21"/>
        <v>0.7</v>
      </c>
    </row>
    <row r="294" spans="10:21" x14ac:dyDescent="0.3">
      <c r="J294" s="36">
        <v>46032</v>
      </c>
      <c r="K294" s="37">
        <f t="shared" si="19"/>
        <v>1.1000000000000001</v>
      </c>
      <c r="L294" s="36">
        <v>46397</v>
      </c>
      <c r="M294" s="37">
        <f t="shared" si="19"/>
        <v>1.2</v>
      </c>
      <c r="N294" s="36">
        <v>46762</v>
      </c>
      <c r="O294" s="37">
        <f t="shared" si="19"/>
        <v>1</v>
      </c>
      <c r="P294" s="36">
        <v>47128</v>
      </c>
      <c r="Q294" s="37">
        <f t="shared" si="19"/>
        <v>0.9</v>
      </c>
      <c r="R294" s="36">
        <v>47493</v>
      </c>
      <c r="S294" s="37">
        <f t="shared" si="20"/>
        <v>0.8</v>
      </c>
      <c r="T294" s="36">
        <v>11333</v>
      </c>
      <c r="U294" s="37">
        <f t="shared" si="21"/>
        <v>0.7</v>
      </c>
    </row>
    <row r="295" spans="10:21" x14ac:dyDescent="0.3">
      <c r="J295" s="36">
        <v>46033</v>
      </c>
      <c r="K295" s="37">
        <f t="shared" si="19"/>
        <v>1.1000000000000001</v>
      </c>
      <c r="L295" s="36">
        <v>46398</v>
      </c>
      <c r="M295" s="37">
        <f t="shared" si="19"/>
        <v>1.2</v>
      </c>
      <c r="N295" s="36">
        <v>46763</v>
      </c>
      <c r="O295" s="37">
        <f t="shared" si="19"/>
        <v>1</v>
      </c>
      <c r="P295" s="36">
        <v>47129</v>
      </c>
      <c r="Q295" s="37">
        <f t="shared" si="19"/>
        <v>0.9</v>
      </c>
      <c r="R295" s="36">
        <v>47494</v>
      </c>
      <c r="S295" s="37">
        <f t="shared" si="20"/>
        <v>0.8</v>
      </c>
      <c r="T295" s="36">
        <v>11334</v>
      </c>
      <c r="U295" s="37">
        <f t="shared" si="21"/>
        <v>0.7</v>
      </c>
    </row>
    <row r="296" spans="10:21" x14ac:dyDescent="0.3">
      <c r="J296" s="36">
        <v>46034</v>
      </c>
      <c r="K296" s="37">
        <f t="shared" si="19"/>
        <v>1.1000000000000001</v>
      </c>
      <c r="L296" s="36">
        <v>46399</v>
      </c>
      <c r="M296" s="37">
        <f t="shared" si="19"/>
        <v>1.2</v>
      </c>
      <c r="N296" s="36">
        <v>46764</v>
      </c>
      <c r="O296" s="37">
        <f t="shared" si="19"/>
        <v>1</v>
      </c>
      <c r="P296" s="36">
        <v>47130</v>
      </c>
      <c r="Q296" s="37">
        <f t="shared" si="19"/>
        <v>0.9</v>
      </c>
      <c r="R296" s="36">
        <v>47495</v>
      </c>
      <c r="S296" s="37">
        <f t="shared" si="20"/>
        <v>0.8</v>
      </c>
      <c r="T296" s="36">
        <v>11335</v>
      </c>
      <c r="U296" s="37">
        <f t="shared" si="21"/>
        <v>0.7</v>
      </c>
    </row>
    <row r="297" spans="10:21" x14ac:dyDescent="0.3">
      <c r="J297" s="36">
        <v>46035</v>
      </c>
      <c r="K297" s="37">
        <f t="shared" si="19"/>
        <v>1.1000000000000001</v>
      </c>
      <c r="L297" s="36">
        <v>46400</v>
      </c>
      <c r="M297" s="37">
        <f t="shared" si="19"/>
        <v>1.2</v>
      </c>
      <c r="N297" s="36">
        <v>46765</v>
      </c>
      <c r="O297" s="37">
        <f t="shared" si="19"/>
        <v>1</v>
      </c>
      <c r="P297" s="36">
        <v>47131</v>
      </c>
      <c r="Q297" s="37">
        <f t="shared" si="19"/>
        <v>0.9</v>
      </c>
      <c r="R297" s="36">
        <v>47496</v>
      </c>
      <c r="S297" s="37">
        <f t="shared" si="20"/>
        <v>0.8</v>
      </c>
      <c r="T297" s="36">
        <v>11336</v>
      </c>
      <c r="U297" s="37">
        <f t="shared" si="21"/>
        <v>0.7</v>
      </c>
    </row>
    <row r="298" spans="10:21" x14ac:dyDescent="0.3">
      <c r="J298" s="36">
        <v>46036</v>
      </c>
      <c r="K298" s="37">
        <f t="shared" si="19"/>
        <v>1.1000000000000001</v>
      </c>
      <c r="L298" s="36">
        <v>46401</v>
      </c>
      <c r="M298" s="37">
        <f t="shared" si="19"/>
        <v>1.2</v>
      </c>
      <c r="N298" s="36">
        <v>46766</v>
      </c>
      <c r="O298" s="37">
        <f t="shared" si="19"/>
        <v>1</v>
      </c>
      <c r="P298" s="36">
        <v>47132</v>
      </c>
      <c r="Q298" s="37">
        <f t="shared" si="19"/>
        <v>0.9</v>
      </c>
      <c r="R298" s="36">
        <v>47497</v>
      </c>
      <c r="S298" s="37">
        <f t="shared" si="20"/>
        <v>0.8</v>
      </c>
      <c r="T298" s="36">
        <v>11337</v>
      </c>
      <c r="U298" s="37">
        <f t="shared" si="21"/>
        <v>0.7</v>
      </c>
    </row>
    <row r="299" spans="10:21" x14ac:dyDescent="0.3">
      <c r="J299" s="36">
        <v>46037</v>
      </c>
      <c r="K299" s="37">
        <f t="shared" si="19"/>
        <v>1.1000000000000001</v>
      </c>
      <c r="L299" s="36">
        <v>46402</v>
      </c>
      <c r="M299" s="37">
        <f t="shared" si="19"/>
        <v>1.2</v>
      </c>
      <c r="N299" s="36">
        <v>46767</v>
      </c>
      <c r="O299" s="37">
        <f t="shared" si="19"/>
        <v>1</v>
      </c>
      <c r="P299" s="36">
        <v>47133</v>
      </c>
      <c r="Q299" s="37">
        <f t="shared" si="19"/>
        <v>0.9</v>
      </c>
      <c r="R299" s="36">
        <v>47498</v>
      </c>
      <c r="S299" s="37">
        <f t="shared" si="20"/>
        <v>0.8</v>
      </c>
      <c r="T299" s="36">
        <v>11338</v>
      </c>
      <c r="U299" s="37">
        <f t="shared" si="21"/>
        <v>0.7</v>
      </c>
    </row>
    <row r="300" spans="10:21" x14ac:dyDescent="0.3">
      <c r="J300" s="36">
        <v>46038</v>
      </c>
      <c r="K300" s="37">
        <f t="shared" si="19"/>
        <v>1.1000000000000001</v>
      </c>
      <c r="L300" s="36">
        <v>46403</v>
      </c>
      <c r="M300" s="37">
        <f t="shared" si="19"/>
        <v>1.2</v>
      </c>
      <c r="N300" s="36">
        <v>46768</v>
      </c>
      <c r="O300" s="37">
        <f t="shared" si="19"/>
        <v>1</v>
      </c>
      <c r="P300" s="36">
        <v>47134</v>
      </c>
      <c r="Q300" s="37">
        <f t="shared" si="19"/>
        <v>0.9</v>
      </c>
      <c r="R300" s="36">
        <v>47499</v>
      </c>
      <c r="S300" s="37">
        <f t="shared" si="20"/>
        <v>0.8</v>
      </c>
      <c r="T300" s="36">
        <v>11339</v>
      </c>
      <c r="U300" s="37">
        <f t="shared" si="21"/>
        <v>0.7</v>
      </c>
    </row>
    <row r="301" spans="10:21" x14ac:dyDescent="0.3">
      <c r="J301" s="36">
        <v>46039</v>
      </c>
      <c r="K301" s="37">
        <f t="shared" si="19"/>
        <v>1.1000000000000001</v>
      </c>
      <c r="L301" s="36">
        <v>46404</v>
      </c>
      <c r="M301" s="37">
        <f t="shared" si="19"/>
        <v>1.2</v>
      </c>
      <c r="N301" s="36">
        <v>46769</v>
      </c>
      <c r="O301" s="37">
        <f t="shared" si="19"/>
        <v>1</v>
      </c>
      <c r="P301" s="36">
        <v>47135</v>
      </c>
      <c r="Q301" s="37">
        <f t="shared" si="19"/>
        <v>0.9</v>
      </c>
      <c r="R301" s="36">
        <v>47500</v>
      </c>
      <c r="S301" s="37">
        <f t="shared" si="20"/>
        <v>0.8</v>
      </c>
      <c r="T301" s="36">
        <v>11340</v>
      </c>
      <c r="U301" s="37">
        <f t="shared" si="21"/>
        <v>0.7</v>
      </c>
    </row>
    <row r="302" spans="10:21" x14ac:dyDescent="0.3">
      <c r="J302" s="36">
        <v>46040</v>
      </c>
      <c r="K302" s="37">
        <f t="shared" si="19"/>
        <v>1.1000000000000001</v>
      </c>
      <c r="L302" s="36">
        <v>46405</v>
      </c>
      <c r="M302" s="37">
        <f t="shared" si="19"/>
        <v>1.2</v>
      </c>
      <c r="N302" s="36">
        <v>46770</v>
      </c>
      <c r="O302" s="37">
        <f t="shared" si="19"/>
        <v>1</v>
      </c>
      <c r="P302" s="36">
        <v>47136</v>
      </c>
      <c r="Q302" s="37">
        <f t="shared" si="19"/>
        <v>0.9</v>
      </c>
      <c r="R302" s="36">
        <v>47501</v>
      </c>
      <c r="S302" s="37">
        <f t="shared" si="20"/>
        <v>0.8</v>
      </c>
      <c r="T302" s="36">
        <v>11341</v>
      </c>
      <c r="U302" s="37">
        <f t="shared" si="21"/>
        <v>0.7</v>
      </c>
    </row>
    <row r="303" spans="10:21" x14ac:dyDescent="0.3">
      <c r="J303" s="36">
        <v>46041</v>
      </c>
      <c r="K303" s="37">
        <f t="shared" si="19"/>
        <v>1.1000000000000001</v>
      </c>
      <c r="L303" s="36">
        <v>46406</v>
      </c>
      <c r="M303" s="37">
        <f t="shared" si="19"/>
        <v>1.2</v>
      </c>
      <c r="N303" s="36">
        <v>46771</v>
      </c>
      <c r="O303" s="37">
        <f t="shared" si="19"/>
        <v>1</v>
      </c>
      <c r="P303" s="36">
        <v>47137</v>
      </c>
      <c r="Q303" s="37">
        <f t="shared" si="19"/>
        <v>0.9</v>
      </c>
      <c r="R303" s="36">
        <v>47502</v>
      </c>
      <c r="S303" s="37">
        <f t="shared" si="20"/>
        <v>0.8</v>
      </c>
      <c r="T303" s="36">
        <v>11342</v>
      </c>
      <c r="U303" s="37">
        <f t="shared" si="21"/>
        <v>0.7</v>
      </c>
    </row>
    <row r="304" spans="10:21" x14ac:dyDescent="0.3">
      <c r="J304" s="36">
        <v>46042</v>
      </c>
      <c r="K304" s="37">
        <f t="shared" si="19"/>
        <v>1.1000000000000001</v>
      </c>
      <c r="L304" s="36">
        <v>46407</v>
      </c>
      <c r="M304" s="37">
        <f t="shared" si="19"/>
        <v>1.2</v>
      </c>
      <c r="N304" s="36">
        <v>46772</v>
      </c>
      <c r="O304" s="37">
        <f t="shared" si="19"/>
        <v>1</v>
      </c>
      <c r="P304" s="36">
        <v>47138</v>
      </c>
      <c r="Q304" s="37">
        <f t="shared" si="19"/>
        <v>0.9</v>
      </c>
      <c r="R304" s="36">
        <v>47503</v>
      </c>
      <c r="S304" s="37">
        <f t="shared" si="20"/>
        <v>0.8</v>
      </c>
      <c r="T304" s="36">
        <v>11343</v>
      </c>
      <c r="U304" s="37">
        <f t="shared" si="21"/>
        <v>0.7</v>
      </c>
    </row>
    <row r="305" spans="10:21" x14ac:dyDescent="0.3">
      <c r="J305" s="36">
        <v>46043</v>
      </c>
      <c r="K305" s="37">
        <f t="shared" si="19"/>
        <v>1.1000000000000001</v>
      </c>
      <c r="L305" s="36">
        <v>46408</v>
      </c>
      <c r="M305" s="37">
        <f t="shared" si="19"/>
        <v>1.2</v>
      </c>
      <c r="N305" s="36">
        <v>46773</v>
      </c>
      <c r="O305" s="37">
        <f t="shared" si="19"/>
        <v>1</v>
      </c>
      <c r="P305" s="36">
        <v>47139</v>
      </c>
      <c r="Q305" s="37">
        <f t="shared" si="19"/>
        <v>0.9</v>
      </c>
      <c r="R305" s="36">
        <v>47504</v>
      </c>
      <c r="S305" s="37">
        <f t="shared" si="20"/>
        <v>0.8</v>
      </c>
      <c r="T305" s="36">
        <v>11344</v>
      </c>
      <c r="U305" s="37">
        <f t="shared" si="21"/>
        <v>0.7</v>
      </c>
    </row>
    <row r="306" spans="10:21" x14ac:dyDescent="0.3">
      <c r="J306" s="36">
        <v>46044</v>
      </c>
      <c r="K306" s="37">
        <f t="shared" si="19"/>
        <v>1.1000000000000001</v>
      </c>
      <c r="L306" s="36">
        <v>46409</v>
      </c>
      <c r="M306" s="37">
        <f t="shared" si="19"/>
        <v>1.2</v>
      </c>
      <c r="N306" s="36">
        <v>46774</v>
      </c>
      <c r="O306" s="37">
        <f t="shared" si="19"/>
        <v>1</v>
      </c>
      <c r="P306" s="36">
        <v>47140</v>
      </c>
      <c r="Q306" s="37">
        <f t="shared" si="19"/>
        <v>0.9</v>
      </c>
      <c r="R306" s="36">
        <v>47505</v>
      </c>
      <c r="S306" s="37">
        <f t="shared" si="20"/>
        <v>0.8</v>
      </c>
      <c r="T306" s="36">
        <v>11345</v>
      </c>
      <c r="U306" s="37">
        <f t="shared" si="21"/>
        <v>0.7</v>
      </c>
    </row>
    <row r="307" spans="10:21" x14ac:dyDescent="0.3">
      <c r="J307" s="36">
        <v>46045</v>
      </c>
      <c r="K307" s="37">
        <f t="shared" si="19"/>
        <v>1.1000000000000001</v>
      </c>
      <c r="L307" s="36">
        <v>46410</v>
      </c>
      <c r="M307" s="37">
        <f t="shared" si="19"/>
        <v>1.2</v>
      </c>
      <c r="N307" s="36">
        <v>46775</v>
      </c>
      <c r="O307" s="37">
        <f t="shared" si="19"/>
        <v>1</v>
      </c>
      <c r="P307" s="36">
        <v>47141</v>
      </c>
      <c r="Q307" s="37">
        <f t="shared" si="19"/>
        <v>0.9</v>
      </c>
      <c r="R307" s="36">
        <v>47506</v>
      </c>
      <c r="S307" s="37">
        <f t="shared" si="20"/>
        <v>0.8</v>
      </c>
      <c r="T307" s="36">
        <v>11346</v>
      </c>
      <c r="U307" s="37">
        <f t="shared" si="21"/>
        <v>0.7</v>
      </c>
    </row>
    <row r="308" spans="10:21" x14ac:dyDescent="0.3">
      <c r="J308" s="36">
        <v>46046</v>
      </c>
      <c r="K308" s="37">
        <f t="shared" si="19"/>
        <v>1.1000000000000001</v>
      </c>
      <c r="L308" s="36">
        <v>46411</v>
      </c>
      <c r="M308" s="37">
        <f t="shared" si="19"/>
        <v>1.2</v>
      </c>
      <c r="N308" s="36">
        <v>46776</v>
      </c>
      <c r="O308" s="37">
        <f t="shared" si="19"/>
        <v>1</v>
      </c>
      <c r="P308" s="36">
        <v>47142</v>
      </c>
      <c r="Q308" s="37">
        <f t="shared" si="19"/>
        <v>0.9</v>
      </c>
      <c r="R308" s="36">
        <v>47507</v>
      </c>
      <c r="S308" s="37">
        <f t="shared" si="20"/>
        <v>0.8</v>
      </c>
      <c r="T308" s="36">
        <v>11347</v>
      </c>
      <c r="U308" s="37">
        <f t="shared" si="21"/>
        <v>0.7</v>
      </c>
    </row>
    <row r="309" spans="10:21" x14ac:dyDescent="0.3">
      <c r="J309" s="36">
        <v>46047</v>
      </c>
      <c r="K309" s="37">
        <f t="shared" si="19"/>
        <v>1.1000000000000001</v>
      </c>
      <c r="L309" s="36">
        <v>46412</v>
      </c>
      <c r="M309" s="37">
        <f t="shared" si="19"/>
        <v>1.2</v>
      </c>
      <c r="N309" s="36">
        <v>46777</v>
      </c>
      <c r="O309" s="37">
        <f t="shared" si="19"/>
        <v>1</v>
      </c>
      <c r="P309" s="36">
        <v>47143</v>
      </c>
      <c r="Q309" s="37">
        <f t="shared" si="19"/>
        <v>0.9</v>
      </c>
      <c r="R309" s="36">
        <v>47508</v>
      </c>
      <c r="S309" s="37">
        <f t="shared" si="20"/>
        <v>0.8</v>
      </c>
      <c r="T309" s="36">
        <v>11348</v>
      </c>
      <c r="U309" s="37">
        <f t="shared" si="21"/>
        <v>0.7</v>
      </c>
    </row>
    <row r="310" spans="10:21" x14ac:dyDescent="0.3">
      <c r="J310" s="36">
        <v>46048</v>
      </c>
      <c r="K310" s="37">
        <f t="shared" si="19"/>
        <v>1.1000000000000001</v>
      </c>
      <c r="L310" s="36">
        <v>46413</v>
      </c>
      <c r="M310" s="37">
        <f t="shared" si="19"/>
        <v>1.2</v>
      </c>
      <c r="N310" s="36">
        <v>46778</v>
      </c>
      <c r="O310" s="37">
        <f t="shared" si="19"/>
        <v>1</v>
      </c>
      <c r="P310" s="36">
        <v>47144</v>
      </c>
      <c r="Q310" s="37">
        <f t="shared" si="19"/>
        <v>0.9</v>
      </c>
      <c r="R310" s="36">
        <v>47509</v>
      </c>
      <c r="S310" s="37">
        <f t="shared" si="20"/>
        <v>0.8</v>
      </c>
      <c r="T310" s="36">
        <v>11349</v>
      </c>
      <c r="U310" s="37">
        <f t="shared" si="21"/>
        <v>0.7</v>
      </c>
    </row>
    <row r="311" spans="10:21" x14ac:dyDescent="0.3">
      <c r="J311" s="36">
        <v>46049</v>
      </c>
      <c r="K311" s="37">
        <f t="shared" si="19"/>
        <v>1.1000000000000001</v>
      </c>
      <c r="L311" s="36">
        <v>46414</v>
      </c>
      <c r="M311" s="37">
        <f t="shared" si="19"/>
        <v>1.2</v>
      </c>
      <c r="N311" s="36">
        <v>46779</v>
      </c>
      <c r="O311" s="37">
        <f t="shared" si="19"/>
        <v>1</v>
      </c>
      <c r="P311" s="36">
        <v>47145</v>
      </c>
      <c r="Q311" s="37">
        <f t="shared" si="19"/>
        <v>0.9</v>
      </c>
      <c r="R311" s="36">
        <v>47510</v>
      </c>
      <c r="S311" s="37">
        <f t="shared" si="20"/>
        <v>0.8</v>
      </c>
      <c r="T311" s="36">
        <v>11350</v>
      </c>
      <c r="U311" s="37">
        <f t="shared" si="21"/>
        <v>0.7</v>
      </c>
    </row>
    <row r="312" spans="10:21" x14ac:dyDescent="0.3">
      <c r="J312" s="36">
        <v>46050</v>
      </c>
      <c r="K312" s="37">
        <f t="shared" si="19"/>
        <v>1.1000000000000001</v>
      </c>
      <c r="L312" s="36">
        <v>46415</v>
      </c>
      <c r="M312" s="37">
        <f t="shared" si="19"/>
        <v>1.2</v>
      </c>
      <c r="N312" s="36">
        <v>46780</v>
      </c>
      <c r="O312" s="37">
        <f t="shared" si="19"/>
        <v>1</v>
      </c>
      <c r="P312" s="36">
        <v>47146</v>
      </c>
      <c r="Q312" s="37">
        <f t="shared" si="19"/>
        <v>0.9</v>
      </c>
      <c r="R312" s="36">
        <v>47511</v>
      </c>
      <c r="S312" s="37">
        <f t="shared" si="20"/>
        <v>0.8</v>
      </c>
      <c r="T312" s="36">
        <v>11351</v>
      </c>
      <c r="U312" s="37">
        <f t="shared" si="21"/>
        <v>0.7</v>
      </c>
    </row>
    <row r="313" spans="10:21" x14ac:dyDescent="0.3">
      <c r="J313" s="36">
        <v>46051</v>
      </c>
      <c r="K313" s="37">
        <f t="shared" si="19"/>
        <v>1.1000000000000001</v>
      </c>
      <c r="L313" s="36">
        <v>46416</v>
      </c>
      <c r="M313" s="37">
        <f t="shared" si="19"/>
        <v>1.2</v>
      </c>
      <c r="N313" s="36">
        <v>46781</v>
      </c>
      <c r="O313" s="37">
        <f t="shared" si="19"/>
        <v>1</v>
      </c>
      <c r="P313" s="36">
        <v>47147</v>
      </c>
      <c r="Q313" s="37">
        <f t="shared" si="19"/>
        <v>0.9</v>
      </c>
      <c r="R313" s="36">
        <v>47512</v>
      </c>
      <c r="S313" s="37">
        <f t="shared" si="20"/>
        <v>0.8</v>
      </c>
      <c r="T313" s="36">
        <v>11352</v>
      </c>
      <c r="U313" s="37">
        <f t="shared" si="21"/>
        <v>0.7</v>
      </c>
    </row>
    <row r="314" spans="10:21" x14ac:dyDescent="0.3">
      <c r="J314" s="36">
        <v>46052</v>
      </c>
      <c r="K314" s="37">
        <f t="shared" si="19"/>
        <v>1.1000000000000001</v>
      </c>
      <c r="L314" s="36">
        <v>46417</v>
      </c>
      <c r="M314" s="37">
        <f t="shared" si="19"/>
        <v>1.2</v>
      </c>
      <c r="N314" s="36">
        <v>46782</v>
      </c>
      <c r="O314" s="37">
        <f t="shared" si="19"/>
        <v>1</v>
      </c>
      <c r="P314" s="36">
        <v>47148</v>
      </c>
      <c r="Q314" s="37">
        <f t="shared" si="19"/>
        <v>0.9</v>
      </c>
      <c r="R314" s="36">
        <v>47513</v>
      </c>
      <c r="S314" s="37">
        <f t="shared" si="20"/>
        <v>0.8</v>
      </c>
      <c r="T314" s="36">
        <v>11353</v>
      </c>
      <c r="U314" s="37">
        <f t="shared" si="21"/>
        <v>0.7</v>
      </c>
    </row>
    <row r="315" spans="10:21" x14ac:dyDescent="0.3">
      <c r="J315" s="36">
        <v>46053</v>
      </c>
      <c r="K315" s="37">
        <f t="shared" si="19"/>
        <v>1.1000000000000001</v>
      </c>
      <c r="L315" s="36">
        <v>46418</v>
      </c>
      <c r="M315" s="37">
        <f t="shared" si="19"/>
        <v>1.2</v>
      </c>
      <c r="N315" s="36">
        <v>46783</v>
      </c>
      <c r="O315" s="37">
        <f t="shared" si="19"/>
        <v>1</v>
      </c>
      <c r="P315" s="36">
        <v>47149</v>
      </c>
      <c r="Q315" s="37">
        <f t="shared" si="19"/>
        <v>0.9</v>
      </c>
      <c r="R315" s="36">
        <v>47514</v>
      </c>
      <c r="S315" s="37">
        <f t="shared" si="20"/>
        <v>0.8</v>
      </c>
      <c r="T315" s="36">
        <v>11354</v>
      </c>
      <c r="U315" s="37">
        <f t="shared" si="21"/>
        <v>0.7</v>
      </c>
    </row>
    <row r="316" spans="10:21" x14ac:dyDescent="0.3">
      <c r="J316" s="36">
        <v>46054</v>
      </c>
      <c r="K316" s="37">
        <f t="shared" si="19"/>
        <v>1.1000000000000001</v>
      </c>
      <c r="L316" s="36">
        <v>46419</v>
      </c>
      <c r="M316" s="37">
        <f t="shared" si="19"/>
        <v>1.2</v>
      </c>
      <c r="N316" s="36">
        <v>46784</v>
      </c>
      <c r="O316" s="37">
        <f t="shared" si="19"/>
        <v>1</v>
      </c>
      <c r="P316" s="36">
        <v>47150</v>
      </c>
      <c r="Q316" s="37">
        <f t="shared" si="19"/>
        <v>0.9</v>
      </c>
      <c r="R316" s="36">
        <v>47515</v>
      </c>
      <c r="S316" s="37">
        <f t="shared" si="20"/>
        <v>0.8</v>
      </c>
      <c r="T316" s="36">
        <v>11355</v>
      </c>
      <c r="U316" s="37">
        <f t="shared" si="21"/>
        <v>0.7</v>
      </c>
    </row>
    <row r="317" spans="10:21" x14ac:dyDescent="0.3">
      <c r="J317" s="36">
        <v>46055</v>
      </c>
      <c r="K317" s="37">
        <f t="shared" si="19"/>
        <v>1.1000000000000001</v>
      </c>
      <c r="L317" s="36">
        <v>46420</v>
      </c>
      <c r="M317" s="37">
        <f t="shared" si="19"/>
        <v>1.2</v>
      </c>
      <c r="N317" s="36">
        <v>46785</v>
      </c>
      <c r="O317" s="37">
        <f t="shared" si="19"/>
        <v>1</v>
      </c>
      <c r="P317" s="36">
        <v>47151</v>
      </c>
      <c r="Q317" s="37">
        <f t="shared" si="19"/>
        <v>0.9</v>
      </c>
      <c r="R317" s="36">
        <v>47516</v>
      </c>
      <c r="S317" s="37">
        <f t="shared" si="20"/>
        <v>0.8</v>
      </c>
      <c r="T317" s="36">
        <v>11356</v>
      </c>
      <c r="U317" s="37">
        <f t="shared" si="21"/>
        <v>0.7</v>
      </c>
    </row>
    <row r="318" spans="10:21" x14ac:dyDescent="0.3">
      <c r="J318" s="36">
        <v>46056</v>
      </c>
      <c r="K318" s="37">
        <f t="shared" si="19"/>
        <v>1.1000000000000001</v>
      </c>
      <c r="L318" s="36">
        <v>46421</v>
      </c>
      <c r="M318" s="37">
        <f t="shared" si="19"/>
        <v>1.2</v>
      </c>
      <c r="N318" s="36">
        <v>46786</v>
      </c>
      <c r="O318" s="37">
        <f t="shared" si="19"/>
        <v>1</v>
      </c>
      <c r="P318" s="36">
        <v>47152</v>
      </c>
      <c r="Q318" s="37">
        <f t="shared" si="19"/>
        <v>0.9</v>
      </c>
      <c r="R318" s="36">
        <v>47517</v>
      </c>
      <c r="S318" s="37">
        <f t="shared" si="20"/>
        <v>0.8</v>
      </c>
      <c r="T318" s="36">
        <v>11357</v>
      </c>
      <c r="U318" s="37">
        <f t="shared" si="21"/>
        <v>0.7</v>
      </c>
    </row>
    <row r="319" spans="10:21" x14ac:dyDescent="0.3">
      <c r="J319" s="36">
        <v>46057</v>
      </c>
      <c r="K319" s="37">
        <f t="shared" si="19"/>
        <v>1.1000000000000001</v>
      </c>
      <c r="L319" s="36">
        <v>46422</v>
      </c>
      <c r="M319" s="37">
        <f t="shared" si="19"/>
        <v>1.2</v>
      </c>
      <c r="N319" s="36">
        <v>46787</v>
      </c>
      <c r="O319" s="37">
        <f t="shared" si="19"/>
        <v>1</v>
      </c>
      <c r="P319" s="36">
        <v>47153</v>
      </c>
      <c r="Q319" s="37">
        <f t="shared" si="19"/>
        <v>0.9</v>
      </c>
      <c r="R319" s="36">
        <v>47518</v>
      </c>
      <c r="S319" s="37">
        <f t="shared" si="20"/>
        <v>0.8</v>
      </c>
      <c r="T319" s="36">
        <v>11358</v>
      </c>
      <c r="U319" s="37">
        <f t="shared" si="21"/>
        <v>0.7</v>
      </c>
    </row>
    <row r="320" spans="10:21" x14ac:dyDescent="0.3">
      <c r="J320" s="36">
        <v>46058</v>
      </c>
      <c r="K320" s="37">
        <f t="shared" si="19"/>
        <v>1.1000000000000001</v>
      </c>
      <c r="L320" s="36">
        <v>46423</v>
      </c>
      <c r="M320" s="37">
        <f t="shared" si="19"/>
        <v>1.2</v>
      </c>
      <c r="N320" s="36">
        <v>46788</v>
      </c>
      <c r="O320" s="37">
        <f t="shared" si="19"/>
        <v>1</v>
      </c>
      <c r="P320" s="36">
        <v>47154</v>
      </c>
      <c r="Q320" s="37">
        <f t="shared" si="19"/>
        <v>0.9</v>
      </c>
      <c r="R320" s="36">
        <v>47519</v>
      </c>
      <c r="S320" s="37">
        <f t="shared" si="20"/>
        <v>0.8</v>
      </c>
      <c r="T320" s="36">
        <v>11359</v>
      </c>
      <c r="U320" s="37">
        <f t="shared" si="21"/>
        <v>0.7</v>
      </c>
    </row>
    <row r="321" spans="10:21" x14ac:dyDescent="0.3">
      <c r="J321" s="36">
        <v>46059</v>
      </c>
      <c r="K321" s="37">
        <f t="shared" si="19"/>
        <v>1.1000000000000001</v>
      </c>
      <c r="L321" s="36">
        <v>46424</v>
      </c>
      <c r="M321" s="37">
        <f t="shared" si="19"/>
        <v>1.2</v>
      </c>
      <c r="N321" s="36">
        <v>46789</v>
      </c>
      <c r="O321" s="37">
        <f t="shared" si="19"/>
        <v>1</v>
      </c>
      <c r="P321" s="36">
        <v>47155</v>
      </c>
      <c r="Q321" s="37">
        <f t="shared" si="19"/>
        <v>0.9</v>
      </c>
      <c r="R321" s="36">
        <v>47520</v>
      </c>
      <c r="S321" s="37">
        <f t="shared" si="20"/>
        <v>0.8</v>
      </c>
      <c r="T321" s="36">
        <v>11360</v>
      </c>
      <c r="U321" s="37">
        <f t="shared" si="21"/>
        <v>0.7</v>
      </c>
    </row>
    <row r="322" spans="10:21" x14ac:dyDescent="0.3">
      <c r="J322" s="36">
        <v>46060</v>
      </c>
      <c r="K322" s="37">
        <f t="shared" si="19"/>
        <v>1.1000000000000001</v>
      </c>
      <c r="L322" s="36">
        <v>46425</v>
      </c>
      <c r="M322" s="37">
        <f t="shared" si="19"/>
        <v>1.2</v>
      </c>
      <c r="N322" s="36">
        <v>46790</v>
      </c>
      <c r="O322" s="37">
        <f t="shared" si="19"/>
        <v>1</v>
      </c>
      <c r="P322" s="36">
        <v>47156</v>
      </c>
      <c r="Q322" s="37">
        <f t="shared" si="19"/>
        <v>0.9</v>
      </c>
      <c r="R322" s="36">
        <v>47521</v>
      </c>
      <c r="S322" s="37">
        <f t="shared" si="20"/>
        <v>0.8</v>
      </c>
      <c r="T322" s="36">
        <v>11361</v>
      </c>
      <c r="U322" s="37">
        <f t="shared" si="21"/>
        <v>0.7</v>
      </c>
    </row>
    <row r="323" spans="10:21" x14ac:dyDescent="0.3">
      <c r="J323" s="36">
        <v>46061</v>
      </c>
      <c r="K323" s="37">
        <f t="shared" si="19"/>
        <v>1.1000000000000001</v>
      </c>
      <c r="L323" s="36">
        <v>46426</v>
      </c>
      <c r="M323" s="37">
        <f t="shared" si="19"/>
        <v>1.2</v>
      </c>
      <c r="N323" s="36">
        <v>46791</v>
      </c>
      <c r="O323" s="37">
        <f t="shared" si="19"/>
        <v>1</v>
      </c>
      <c r="P323" s="36">
        <v>47157</v>
      </c>
      <c r="Q323" s="37">
        <f t="shared" si="19"/>
        <v>0.9</v>
      </c>
      <c r="R323" s="36">
        <v>47522</v>
      </c>
      <c r="S323" s="37">
        <f t="shared" si="20"/>
        <v>0.8</v>
      </c>
      <c r="T323" s="36">
        <v>11362</v>
      </c>
      <c r="U323" s="37">
        <f t="shared" si="21"/>
        <v>0.7</v>
      </c>
    </row>
    <row r="324" spans="10:21" x14ac:dyDescent="0.3">
      <c r="J324" s="36">
        <v>46062</v>
      </c>
      <c r="K324" s="37">
        <f t="shared" si="19"/>
        <v>1.1000000000000001</v>
      </c>
      <c r="L324" s="36">
        <v>46427</v>
      </c>
      <c r="M324" s="37">
        <f t="shared" si="19"/>
        <v>1.2</v>
      </c>
      <c r="N324" s="36">
        <v>46792</v>
      </c>
      <c r="O324" s="37">
        <f t="shared" si="19"/>
        <v>1</v>
      </c>
      <c r="P324" s="36">
        <v>47158</v>
      </c>
      <c r="Q324" s="37">
        <f t="shared" si="19"/>
        <v>0.9</v>
      </c>
      <c r="R324" s="36">
        <v>47523</v>
      </c>
      <c r="S324" s="37">
        <f t="shared" si="20"/>
        <v>0.8</v>
      </c>
      <c r="T324" s="36">
        <v>11363</v>
      </c>
      <c r="U324" s="37">
        <f t="shared" si="21"/>
        <v>0.7</v>
      </c>
    </row>
    <row r="325" spans="10:21" x14ac:dyDescent="0.3">
      <c r="J325" s="36">
        <v>46063</v>
      </c>
      <c r="K325" s="37">
        <f t="shared" si="19"/>
        <v>1.1000000000000001</v>
      </c>
      <c r="L325" s="36">
        <v>46428</v>
      </c>
      <c r="M325" s="37">
        <f t="shared" si="19"/>
        <v>1.2</v>
      </c>
      <c r="N325" s="36">
        <v>46793</v>
      </c>
      <c r="O325" s="37">
        <f t="shared" si="19"/>
        <v>1</v>
      </c>
      <c r="P325" s="36">
        <v>47159</v>
      </c>
      <c r="Q325" s="37">
        <f t="shared" si="19"/>
        <v>0.9</v>
      </c>
      <c r="R325" s="36">
        <v>47524</v>
      </c>
      <c r="S325" s="37">
        <f t="shared" si="20"/>
        <v>0.8</v>
      </c>
      <c r="T325" s="36">
        <v>11364</v>
      </c>
      <c r="U325" s="37">
        <f t="shared" si="21"/>
        <v>0.7</v>
      </c>
    </row>
    <row r="326" spans="10:21" x14ac:dyDescent="0.3">
      <c r="J326" s="36">
        <v>46064</v>
      </c>
      <c r="K326" s="37">
        <f t="shared" si="19"/>
        <v>1.1000000000000001</v>
      </c>
      <c r="L326" s="36">
        <v>46429</v>
      </c>
      <c r="M326" s="37">
        <f t="shared" si="19"/>
        <v>1.2</v>
      </c>
      <c r="N326" s="36">
        <v>46794</v>
      </c>
      <c r="O326" s="37">
        <f t="shared" si="19"/>
        <v>1</v>
      </c>
      <c r="P326" s="36">
        <v>47160</v>
      </c>
      <c r="Q326" s="37">
        <f t="shared" si="19"/>
        <v>0.9</v>
      </c>
      <c r="R326" s="36">
        <v>47525</v>
      </c>
      <c r="S326" s="37">
        <f t="shared" si="20"/>
        <v>0.8</v>
      </c>
      <c r="T326" s="36">
        <v>11365</v>
      </c>
      <c r="U326" s="37">
        <f t="shared" si="21"/>
        <v>0.7</v>
      </c>
    </row>
    <row r="327" spans="10:21" x14ac:dyDescent="0.3">
      <c r="J327" s="36">
        <v>46065</v>
      </c>
      <c r="K327" s="37">
        <f t="shared" si="19"/>
        <v>1.1000000000000001</v>
      </c>
      <c r="L327" s="36">
        <v>46430</v>
      </c>
      <c r="M327" s="37">
        <f t="shared" si="19"/>
        <v>1.2</v>
      </c>
      <c r="N327" s="36">
        <v>46795</v>
      </c>
      <c r="O327" s="37">
        <f t="shared" si="19"/>
        <v>1</v>
      </c>
      <c r="P327" s="36">
        <v>47161</v>
      </c>
      <c r="Q327" s="37">
        <f t="shared" si="19"/>
        <v>0.9</v>
      </c>
      <c r="R327" s="36">
        <v>47526</v>
      </c>
      <c r="S327" s="37">
        <f t="shared" si="20"/>
        <v>0.8</v>
      </c>
      <c r="T327" s="36">
        <v>11366</v>
      </c>
      <c r="U327" s="37">
        <f t="shared" si="21"/>
        <v>0.7</v>
      </c>
    </row>
    <row r="328" spans="10:21" x14ac:dyDescent="0.3">
      <c r="J328" s="36">
        <v>46066</v>
      </c>
      <c r="K328" s="37">
        <f t="shared" si="19"/>
        <v>1.1000000000000001</v>
      </c>
      <c r="L328" s="36">
        <v>46431</v>
      </c>
      <c r="M328" s="37">
        <f t="shared" si="19"/>
        <v>1.2</v>
      </c>
      <c r="N328" s="36">
        <v>46796</v>
      </c>
      <c r="O328" s="37">
        <f t="shared" si="19"/>
        <v>1</v>
      </c>
      <c r="P328" s="36">
        <v>47162</v>
      </c>
      <c r="Q328" s="37">
        <f t="shared" si="19"/>
        <v>0.9</v>
      </c>
      <c r="R328" s="36">
        <v>47527</v>
      </c>
      <c r="S328" s="37">
        <f t="shared" si="20"/>
        <v>0.8</v>
      </c>
      <c r="T328" s="36">
        <v>11367</v>
      </c>
      <c r="U328" s="37">
        <f t="shared" si="21"/>
        <v>0.7</v>
      </c>
    </row>
    <row r="329" spans="10:21" x14ac:dyDescent="0.3">
      <c r="J329" s="36">
        <v>46067</v>
      </c>
      <c r="K329" s="37">
        <f t="shared" si="19"/>
        <v>1.1000000000000001</v>
      </c>
      <c r="L329" s="36">
        <v>46432</v>
      </c>
      <c r="M329" s="37">
        <f t="shared" si="19"/>
        <v>1.2</v>
      </c>
      <c r="N329" s="36">
        <v>46797</v>
      </c>
      <c r="O329" s="37">
        <f t="shared" si="19"/>
        <v>1</v>
      </c>
      <c r="P329" s="36">
        <v>47163</v>
      </c>
      <c r="Q329" s="37">
        <f t="shared" si="19"/>
        <v>0.9</v>
      </c>
      <c r="R329" s="36">
        <v>47528</v>
      </c>
      <c r="S329" s="37">
        <f t="shared" si="20"/>
        <v>0.8</v>
      </c>
      <c r="T329" s="36">
        <v>11368</v>
      </c>
      <c r="U329" s="37">
        <f t="shared" si="21"/>
        <v>0.7</v>
      </c>
    </row>
    <row r="330" spans="10:21" x14ac:dyDescent="0.3">
      <c r="J330" s="36">
        <v>46068</v>
      </c>
      <c r="K330" s="37">
        <f t="shared" si="19"/>
        <v>1.1000000000000001</v>
      </c>
      <c r="L330" s="36">
        <v>46433</v>
      </c>
      <c r="M330" s="37">
        <f t="shared" si="19"/>
        <v>1.2</v>
      </c>
      <c r="N330" s="36">
        <v>46798</v>
      </c>
      <c r="O330" s="37">
        <f t="shared" si="19"/>
        <v>1</v>
      </c>
      <c r="P330" s="36">
        <v>47164</v>
      </c>
      <c r="Q330" s="37">
        <f t="shared" si="19"/>
        <v>0.9</v>
      </c>
      <c r="R330" s="36">
        <v>47529</v>
      </c>
      <c r="S330" s="37">
        <f t="shared" si="20"/>
        <v>0.8</v>
      </c>
      <c r="T330" s="36">
        <v>11369</v>
      </c>
      <c r="U330" s="37">
        <f t="shared" si="21"/>
        <v>0.7</v>
      </c>
    </row>
    <row r="331" spans="10:21" x14ac:dyDescent="0.3">
      <c r="J331" s="36">
        <v>46069</v>
      </c>
      <c r="K331" s="37">
        <f t="shared" si="19"/>
        <v>1.1000000000000001</v>
      </c>
      <c r="L331" s="36">
        <v>46434</v>
      </c>
      <c r="M331" s="37">
        <f t="shared" si="19"/>
        <v>1.2</v>
      </c>
      <c r="N331" s="36">
        <v>46799</v>
      </c>
      <c r="O331" s="37">
        <f t="shared" si="19"/>
        <v>1</v>
      </c>
      <c r="P331" s="36">
        <v>47165</v>
      </c>
      <c r="Q331" s="37">
        <f t="shared" ref="Q331" si="22">+Q330</f>
        <v>0.9</v>
      </c>
      <c r="R331" s="36">
        <v>47530</v>
      </c>
      <c r="S331" s="37">
        <f t="shared" si="20"/>
        <v>0.8</v>
      </c>
      <c r="T331" s="36">
        <v>11370</v>
      </c>
      <c r="U331" s="37">
        <f t="shared" si="21"/>
        <v>0.7</v>
      </c>
    </row>
    <row r="332" spans="10:21" x14ac:dyDescent="0.3">
      <c r="J332" s="36">
        <v>46070</v>
      </c>
      <c r="K332" s="37">
        <f t="shared" ref="K332:U374" si="23">+K331</f>
        <v>1.1000000000000001</v>
      </c>
      <c r="L332" s="36">
        <v>46435</v>
      </c>
      <c r="M332" s="37">
        <f t="shared" si="23"/>
        <v>1.2</v>
      </c>
      <c r="N332" s="36">
        <v>46800</v>
      </c>
      <c r="O332" s="37">
        <f t="shared" si="23"/>
        <v>1</v>
      </c>
      <c r="P332" s="36">
        <v>47166</v>
      </c>
      <c r="Q332" s="37">
        <f t="shared" si="23"/>
        <v>0.9</v>
      </c>
      <c r="R332" s="36">
        <v>47531</v>
      </c>
      <c r="S332" s="37">
        <f t="shared" si="23"/>
        <v>0.8</v>
      </c>
      <c r="T332" s="36">
        <v>11371</v>
      </c>
      <c r="U332" s="37">
        <f t="shared" si="23"/>
        <v>0.7</v>
      </c>
    </row>
    <row r="333" spans="10:21" x14ac:dyDescent="0.3">
      <c r="J333" s="36">
        <v>46071</v>
      </c>
      <c r="K333" s="37">
        <f t="shared" si="23"/>
        <v>1.1000000000000001</v>
      </c>
      <c r="L333" s="36">
        <v>46436</v>
      </c>
      <c r="M333" s="37">
        <f t="shared" si="23"/>
        <v>1.2</v>
      </c>
      <c r="N333" s="36">
        <v>46801</v>
      </c>
      <c r="O333" s="37">
        <f t="shared" si="23"/>
        <v>1</v>
      </c>
      <c r="P333" s="36">
        <v>47167</v>
      </c>
      <c r="Q333" s="37">
        <f t="shared" si="23"/>
        <v>0.9</v>
      </c>
      <c r="R333" s="36">
        <v>47532</v>
      </c>
      <c r="S333" s="37">
        <f t="shared" si="23"/>
        <v>0.8</v>
      </c>
      <c r="T333" s="36">
        <v>11372</v>
      </c>
      <c r="U333" s="37">
        <f t="shared" si="23"/>
        <v>0.7</v>
      </c>
    </row>
    <row r="334" spans="10:21" x14ac:dyDescent="0.3">
      <c r="J334" s="36">
        <v>46072</v>
      </c>
      <c r="K334" s="37">
        <f t="shared" si="23"/>
        <v>1.1000000000000001</v>
      </c>
      <c r="L334" s="36">
        <v>46437</v>
      </c>
      <c r="M334" s="37">
        <f t="shared" si="23"/>
        <v>1.2</v>
      </c>
      <c r="N334" s="36">
        <v>46802</v>
      </c>
      <c r="O334" s="37">
        <f t="shared" si="23"/>
        <v>1</v>
      </c>
      <c r="P334" s="36">
        <v>47168</v>
      </c>
      <c r="Q334" s="37">
        <f t="shared" si="23"/>
        <v>0.9</v>
      </c>
      <c r="R334" s="36">
        <v>47533</v>
      </c>
      <c r="S334" s="37">
        <f t="shared" si="23"/>
        <v>0.8</v>
      </c>
      <c r="T334" s="36">
        <v>11373</v>
      </c>
      <c r="U334" s="37">
        <f t="shared" si="23"/>
        <v>0.7</v>
      </c>
    </row>
    <row r="335" spans="10:21" x14ac:dyDescent="0.3">
      <c r="J335" s="36">
        <v>46073</v>
      </c>
      <c r="K335" s="37">
        <f t="shared" si="23"/>
        <v>1.1000000000000001</v>
      </c>
      <c r="L335" s="36">
        <v>46438</v>
      </c>
      <c r="M335" s="37">
        <f t="shared" si="23"/>
        <v>1.2</v>
      </c>
      <c r="N335" s="36">
        <v>46803</v>
      </c>
      <c r="O335" s="37">
        <f t="shared" si="23"/>
        <v>1</v>
      </c>
      <c r="P335" s="36">
        <v>47169</v>
      </c>
      <c r="Q335" s="37">
        <f t="shared" si="23"/>
        <v>0.9</v>
      </c>
      <c r="R335" s="36">
        <v>47534</v>
      </c>
      <c r="S335" s="37">
        <f t="shared" si="23"/>
        <v>0.8</v>
      </c>
      <c r="T335" s="36">
        <v>11374</v>
      </c>
      <c r="U335" s="37">
        <f t="shared" si="23"/>
        <v>0.7</v>
      </c>
    </row>
    <row r="336" spans="10:21" x14ac:dyDescent="0.3">
      <c r="J336" s="36">
        <v>46074</v>
      </c>
      <c r="K336" s="37">
        <f t="shared" si="23"/>
        <v>1.1000000000000001</v>
      </c>
      <c r="L336" s="36">
        <v>46439</v>
      </c>
      <c r="M336" s="37">
        <f t="shared" si="23"/>
        <v>1.2</v>
      </c>
      <c r="N336" s="36">
        <v>46804</v>
      </c>
      <c r="O336" s="37">
        <f t="shared" si="23"/>
        <v>1</v>
      </c>
      <c r="P336" s="36">
        <v>47170</v>
      </c>
      <c r="Q336" s="37">
        <f t="shared" si="23"/>
        <v>0.9</v>
      </c>
      <c r="R336" s="36">
        <v>47535</v>
      </c>
      <c r="S336" s="37">
        <f t="shared" si="23"/>
        <v>0.8</v>
      </c>
      <c r="T336" s="36">
        <v>11375</v>
      </c>
      <c r="U336" s="37">
        <f t="shared" si="23"/>
        <v>0.7</v>
      </c>
    </row>
    <row r="337" spans="10:21" x14ac:dyDescent="0.3">
      <c r="J337" s="36">
        <v>46075</v>
      </c>
      <c r="K337" s="37">
        <f t="shared" si="23"/>
        <v>1.1000000000000001</v>
      </c>
      <c r="L337" s="36">
        <v>46440</v>
      </c>
      <c r="M337" s="37">
        <f t="shared" si="23"/>
        <v>1.2</v>
      </c>
      <c r="N337" s="36">
        <v>46805</v>
      </c>
      <c r="O337" s="37">
        <f t="shared" si="23"/>
        <v>1</v>
      </c>
      <c r="P337" s="36">
        <v>47171</v>
      </c>
      <c r="Q337" s="37">
        <f t="shared" si="23"/>
        <v>0.9</v>
      </c>
      <c r="R337" s="36">
        <v>47536</v>
      </c>
      <c r="S337" s="37">
        <f t="shared" si="23"/>
        <v>0.8</v>
      </c>
      <c r="T337" s="36">
        <v>11376</v>
      </c>
      <c r="U337" s="37">
        <f t="shared" si="23"/>
        <v>0.7</v>
      </c>
    </row>
    <row r="338" spans="10:21" x14ac:dyDescent="0.3">
      <c r="J338" s="36">
        <v>46076</v>
      </c>
      <c r="K338" s="37">
        <f t="shared" si="23"/>
        <v>1.1000000000000001</v>
      </c>
      <c r="L338" s="36">
        <v>46441</v>
      </c>
      <c r="M338" s="37">
        <f t="shared" si="23"/>
        <v>1.2</v>
      </c>
      <c r="N338" s="36">
        <v>46806</v>
      </c>
      <c r="O338" s="37">
        <f t="shared" si="23"/>
        <v>1</v>
      </c>
      <c r="P338" s="36">
        <v>47172</v>
      </c>
      <c r="Q338" s="37">
        <f t="shared" si="23"/>
        <v>0.9</v>
      </c>
      <c r="R338" s="36">
        <v>47537</v>
      </c>
      <c r="S338" s="37">
        <f t="shared" si="23"/>
        <v>0.8</v>
      </c>
      <c r="T338" s="36">
        <v>11377</v>
      </c>
      <c r="U338" s="37">
        <f t="shared" si="23"/>
        <v>0.7</v>
      </c>
    </row>
    <row r="339" spans="10:21" x14ac:dyDescent="0.3">
      <c r="J339" s="36">
        <v>46077</v>
      </c>
      <c r="K339" s="37">
        <f t="shared" si="23"/>
        <v>1.1000000000000001</v>
      </c>
      <c r="L339" s="36">
        <v>46442</v>
      </c>
      <c r="M339" s="37">
        <f t="shared" si="23"/>
        <v>1.2</v>
      </c>
      <c r="N339" s="36">
        <v>46807</v>
      </c>
      <c r="O339" s="37">
        <f t="shared" si="23"/>
        <v>1</v>
      </c>
      <c r="P339" s="36">
        <v>47173</v>
      </c>
      <c r="Q339" s="37">
        <f t="shared" si="23"/>
        <v>0.9</v>
      </c>
      <c r="R339" s="36">
        <v>47538</v>
      </c>
      <c r="S339" s="37">
        <f t="shared" si="23"/>
        <v>0.8</v>
      </c>
      <c r="T339" s="36">
        <v>11378</v>
      </c>
      <c r="U339" s="37">
        <f t="shared" si="23"/>
        <v>0.7</v>
      </c>
    </row>
    <row r="340" spans="10:21" x14ac:dyDescent="0.3">
      <c r="J340" s="36">
        <v>46078</v>
      </c>
      <c r="K340" s="37">
        <f t="shared" si="23"/>
        <v>1.1000000000000001</v>
      </c>
      <c r="L340" s="36">
        <v>46443</v>
      </c>
      <c r="M340" s="37">
        <f t="shared" si="23"/>
        <v>1.2</v>
      </c>
      <c r="N340" s="36">
        <v>46808</v>
      </c>
      <c r="O340" s="37">
        <f t="shared" si="23"/>
        <v>1</v>
      </c>
      <c r="P340" s="36">
        <v>47174</v>
      </c>
      <c r="Q340" s="37">
        <f t="shared" si="23"/>
        <v>0.9</v>
      </c>
      <c r="R340" s="36">
        <v>47539</v>
      </c>
      <c r="S340" s="37">
        <f t="shared" si="23"/>
        <v>0.8</v>
      </c>
      <c r="T340" s="36">
        <v>11379</v>
      </c>
      <c r="U340" s="37">
        <f t="shared" si="23"/>
        <v>0.7</v>
      </c>
    </row>
    <row r="341" spans="10:21" x14ac:dyDescent="0.3">
      <c r="J341" s="36">
        <v>46079</v>
      </c>
      <c r="K341" s="37">
        <f t="shared" si="23"/>
        <v>1.1000000000000001</v>
      </c>
      <c r="L341" s="36">
        <v>46444</v>
      </c>
      <c r="M341" s="37">
        <f t="shared" si="23"/>
        <v>1.2</v>
      </c>
      <c r="N341" s="36">
        <v>46809</v>
      </c>
      <c r="O341" s="37">
        <f t="shared" si="23"/>
        <v>1</v>
      </c>
      <c r="P341" s="36">
        <v>47175</v>
      </c>
      <c r="Q341" s="37">
        <f t="shared" si="23"/>
        <v>0.9</v>
      </c>
      <c r="R341" s="36">
        <v>47540</v>
      </c>
      <c r="S341" s="37">
        <f t="shared" si="23"/>
        <v>0.8</v>
      </c>
      <c r="T341" s="36">
        <v>11380</v>
      </c>
      <c r="U341" s="37">
        <f t="shared" si="23"/>
        <v>0.7</v>
      </c>
    </row>
    <row r="342" spans="10:21" x14ac:dyDescent="0.3">
      <c r="J342" s="36">
        <v>46080</v>
      </c>
      <c r="K342" s="37">
        <f t="shared" si="23"/>
        <v>1.1000000000000001</v>
      </c>
      <c r="L342" s="36">
        <v>46445</v>
      </c>
      <c r="M342" s="37">
        <f t="shared" si="23"/>
        <v>1.2</v>
      </c>
      <c r="N342" s="36">
        <v>46810</v>
      </c>
      <c r="O342" s="37">
        <f t="shared" si="23"/>
        <v>1</v>
      </c>
      <c r="P342" s="36">
        <v>47176</v>
      </c>
      <c r="Q342" s="37">
        <f t="shared" si="23"/>
        <v>0.9</v>
      </c>
      <c r="R342" s="36">
        <v>47541</v>
      </c>
      <c r="S342" s="37">
        <f t="shared" si="23"/>
        <v>0.8</v>
      </c>
      <c r="T342" s="36">
        <v>11381</v>
      </c>
      <c r="U342" s="37">
        <f t="shared" si="23"/>
        <v>0.7</v>
      </c>
    </row>
    <row r="343" spans="10:21" x14ac:dyDescent="0.3">
      <c r="J343" s="36">
        <v>46081</v>
      </c>
      <c r="K343" s="37">
        <f t="shared" si="23"/>
        <v>1.1000000000000001</v>
      </c>
      <c r="L343" s="36">
        <v>46446</v>
      </c>
      <c r="M343" s="37">
        <f t="shared" si="23"/>
        <v>1.2</v>
      </c>
      <c r="N343" s="36">
        <v>46811</v>
      </c>
      <c r="O343" s="37">
        <f t="shared" si="23"/>
        <v>1</v>
      </c>
      <c r="P343" s="36">
        <v>47177</v>
      </c>
      <c r="Q343" s="37">
        <f t="shared" si="23"/>
        <v>0.9</v>
      </c>
      <c r="R343" s="36">
        <v>47542</v>
      </c>
      <c r="S343" s="37">
        <f t="shared" si="23"/>
        <v>0.8</v>
      </c>
      <c r="T343" s="36">
        <v>11382</v>
      </c>
      <c r="U343" s="37">
        <f t="shared" si="23"/>
        <v>0.7</v>
      </c>
    </row>
    <row r="344" spans="10:21" x14ac:dyDescent="0.3">
      <c r="J344" s="36">
        <v>46082</v>
      </c>
      <c r="K344" s="37">
        <f t="shared" si="23"/>
        <v>1.1000000000000001</v>
      </c>
      <c r="L344" s="36">
        <v>46447</v>
      </c>
      <c r="M344" s="37">
        <f t="shared" si="23"/>
        <v>1.2</v>
      </c>
      <c r="N344" s="36">
        <v>46812</v>
      </c>
      <c r="O344" s="37">
        <f t="shared" si="23"/>
        <v>1</v>
      </c>
      <c r="P344" s="36">
        <v>47178</v>
      </c>
      <c r="Q344" s="37">
        <f t="shared" si="23"/>
        <v>0.9</v>
      </c>
      <c r="R344" s="36">
        <v>47543</v>
      </c>
      <c r="S344" s="37">
        <f t="shared" si="23"/>
        <v>0.8</v>
      </c>
      <c r="T344" s="36">
        <v>11383</v>
      </c>
      <c r="U344" s="37">
        <f t="shared" si="23"/>
        <v>0.7</v>
      </c>
    </row>
    <row r="345" spans="10:21" x14ac:dyDescent="0.3">
      <c r="J345" s="36">
        <v>46083</v>
      </c>
      <c r="K345" s="37">
        <f t="shared" si="23"/>
        <v>1.1000000000000001</v>
      </c>
      <c r="L345" s="36">
        <v>46448</v>
      </c>
      <c r="M345" s="37">
        <f t="shared" si="23"/>
        <v>1.2</v>
      </c>
      <c r="N345" s="36">
        <v>46813</v>
      </c>
      <c r="O345" s="37">
        <f t="shared" si="23"/>
        <v>1</v>
      </c>
      <c r="P345" s="36">
        <v>47179</v>
      </c>
      <c r="Q345" s="37">
        <f t="shared" si="23"/>
        <v>0.9</v>
      </c>
      <c r="R345" s="36">
        <v>47544</v>
      </c>
      <c r="S345" s="37">
        <f t="shared" si="23"/>
        <v>0.8</v>
      </c>
      <c r="T345" s="36">
        <v>11384</v>
      </c>
      <c r="U345" s="37">
        <f t="shared" si="23"/>
        <v>0.7</v>
      </c>
    </row>
    <row r="346" spans="10:21" x14ac:dyDescent="0.3">
      <c r="J346" s="36">
        <v>46084</v>
      </c>
      <c r="K346" s="37">
        <f t="shared" si="23"/>
        <v>1.1000000000000001</v>
      </c>
      <c r="L346" s="36">
        <v>46449</v>
      </c>
      <c r="M346" s="37">
        <f t="shared" si="23"/>
        <v>1.2</v>
      </c>
      <c r="N346" s="36">
        <v>46814</v>
      </c>
      <c r="O346" s="37">
        <f t="shared" si="23"/>
        <v>1</v>
      </c>
      <c r="P346" s="36">
        <v>47180</v>
      </c>
      <c r="Q346" s="37">
        <f t="shared" si="23"/>
        <v>0.9</v>
      </c>
      <c r="R346" s="36">
        <v>47545</v>
      </c>
      <c r="S346" s="37">
        <f t="shared" si="23"/>
        <v>0.8</v>
      </c>
      <c r="T346" s="36">
        <v>11385</v>
      </c>
      <c r="U346" s="37">
        <f t="shared" si="23"/>
        <v>0.7</v>
      </c>
    </row>
    <row r="347" spans="10:21" x14ac:dyDescent="0.3">
      <c r="J347" s="36">
        <v>46085</v>
      </c>
      <c r="K347" s="37">
        <f t="shared" si="23"/>
        <v>1.1000000000000001</v>
      </c>
      <c r="L347" s="36">
        <v>46450</v>
      </c>
      <c r="M347" s="37">
        <f t="shared" si="23"/>
        <v>1.2</v>
      </c>
      <c r="N347" s="36">
        <v>46815</v>
      </c>
      <c r="O347" s="37">
        <f t="shared" si="23"/>
        <v>1</v>
      </c>
      <c r="P347" s="36">
        <v>47181</v>
      </c>
      <c r="Q347" s="37">
        <f t="shared" si="23"/>
        <v>0.9</v>
      </c>
      <c r="R347" s="36">
        <v>47546</v>
      </c>
      <c r="S347" s="37">
        <f t="shared" si="23"/>
        <v>0.8</v>
      </c>
      <c r="T347" s="36">
        <v>11386</v>
      </c>
      <c r="U347" s="37">
        <f t="shared" si="23"/>
        <v>0.7</v>
      </c>
    </row>
    <row r="348" spans="10:21" x14ac:dyDescent="0.3">
      <c r="J348" s="36">
        <v>46086</v>
      </c>
      <c r="K348" s="37">
        <f t="shared" si="23"/>
        <v>1.1000000000000001</v>
      </c>
      <c r="L348" s="36">
        <v>46451</v>
      </c>
      <c r="M348" s="37">
        <f t="shared" si="23"/>
        <v>1.2</v>
      </c>
      <c r="N348" s="36">
        <v>46816</v>
      </c>
      <c r="O348" s="37">
        <f t="shared" si="23"/>
        <v>1</v>
      </c>
      <c r="P348" s="36">
        <v>47182</v>
      </c>
      <c r="Q348" s="37">
        <f t="shared" si="23"/>
        <v>0.9</v>
      </c>
      <c r="R348" s="36">
        <v>47547</v>
      </c>
      <c r="S348" s="37">
        <f t="shared" si="23"/>
        <v>0.8</v>
      </c>
      <c r="T348" s="36">
        <v>11387</v>
      </c>
      <c r="U348" s="37">
        <f t="shared" si="23"/>
        <v>0.7</v>
      </c>
    </row>
    <row r="349" spans="10:21" x14ac:dyDescent="0.3">
      <c r="J349" s="36">
        <v>46087</v>
      </c>
      <c r="K349" s="37">
        <f t="shared" si="23"/>
        <v>1.1000000000000001</v>
      </c>
      <c r="L349" s="36">
        <v>46452</v>
      </c>
      <c r="M349" s="37">
        <f t="shared" si="23"/>
        <v>1.2</v>
      </c>
      <c r="N349" s="36">
        <v>46817</v>
      </c>
      <c r="O349" s="37">
        <f t="shared" si="23"/>
        <v>1</v>
      </c>
      <c r="P349" s="36">
        <v>47183</v>
      </c>
      <c r="Q349" s="37">
        <f t="shared" si="23"/>
        <v>0.9</v>
      </c>
      <c r="R349" s="36">
        <v>47548</v>
      </c>
      <c r="S349" s="37">
        <f t="shared" si="23"/>
        <v>0.8</v>
      </c>
      <c r="T349" s="36">
        <v>11388</v>
      </c>
      <c r="U349" s="37">
        <f t="shared" si="23"/>
        <v>0.7</v>
      </c>
    </row>
    <row r="350" spans="10:21" x14ac:dyDescent="0.3">
      <c r="J350" s="36">
        <v>46088</v>
      </c>
      <c r="K350" s="37">
        <f t="shared" si="23"/>
        <v>1.1000000000000001</v>
      </c>
      <c r="L350" s="36">
        <v>46453</v>
      </c>
      <c r="M350" s="37">
        <f t="shared" si="23"/>
        <v>1.2</v>
      </c>
      <c r="N350" s="36">
        <v>46818</v>
      </c>
      <c r="O350" s="37">
        <f t="shared" si="23"/>
        <v>1</v>
      </c>
      <c r="P350" s="36">
        <v>47184</v>
      </c>
      <c r="Q350" s="37">
        <f t="shared" si="23"/>
        <v>0.9</v>
      </c>
      <c r="R350" s="36">
        <v>47549</v>
      </c>
      <c r="S350" s="37">
        <f t="shared" si="23"/>
        <v>0.8</v>
      </c>
      <c r="T350" s="36">
        <v>11389</v>
      </c>
      <c r="U350" s="37">
        <f t="shared" si="23"/>
        <v>0.7</v>
      </c>
    </row>
    <row r="351" spans="10:21" x14ac:dyDescent="0.3">
      <c r="J351" s="36">
        <v>46089</v>
      </c>
      <c r="K351" s="37">
        <f t="shared" si="23"/>
        <v>1.1000000000000001</v>
      </c>
      <c r="L351" s="36">
        <v>46454</v>
      </c>
      <c r="M351" s="37">
        <f t="shared" si="23"/>
        <v>1.2</v>
      </c>
      <c r="N351" s="36">
        <v>46819</v>
      </c>
      <c r="O351" s="37">
        <f t="shared" si="23"/>
        <v>1</v>
      </c>
      <c r="P351" s="36">
        <v>47185</v>
      </c>
      <c r="Q351" s="37">
        <f t="shared" si="23"/>
        <v>0.9</v>
      </c>
      <c r="R351" s="36">
        <v>47550</v>
      </c>
      <c r="S351" s="37">
        <f t="shared" si="23"/>
        <v>0.8</v>
      </c>
      <c r="T351" s="36">
        <v>11390</v>
      </c>
      <c r="U351" s="37">
        <f t="shared" si="23"/>
        <v>0.7</v>
      </c>
    </row>
    <row r="352" spans="10:21" x14ac:dyDescent="0.3">
      <c r="J352" s="36">
        <v>46090</v>
      </c>
      <c r="K352" s="37">
        <f t="shared" si="23"/>
        <v>1.1000000000000001</v>
      </c>
      <c r="L352" s="36">
        <v>46455</v>
      </c>
      <c r="M352" s="37">
        <f t="shared" si="23"/>
        <v>1.2</v>
      </c>
      <c r="N352" s="36">
        <v>46820</v>
      </c>
      <c r="O352" s="37">
        <f t="shared" si="23"/>
        <v>1</v>
      </c>
      <c r="P352" s="36">
        <v>47186</v>
      </c>
      <c r="Q352" s="37">
        <f t="shared" si="23"/>
        <v>0.9</v>
      </c>
      <c r="R352" s="36">
        <v>47551</v>
      </c>
      <c r="S352" s="37">
        <f t="shared" si="23"/>
        <v>0.8</v>
      </c>
      <c r="T352" s="36">
        <v>11391</v>
      </c>
      <c r="U352" s="37">
        <f t="shared" si="23"/>
        <v>0.7</v>
      </c>
    </row>
    <row r="353" spans="10:21" x14ac:dyDescent="0.3">
      <c r="J353" s="36">
        <v>46091</v>
      </c>
      <c r="K353" s="37">
        <f t="shared" si="23"/>
        <v>1.1000000000000001</v>
      </c>
      <c r="L353" s="36">
        <v>46456</v>
      </c>
      <c r="M353" s="37">
        <f t="shared" si="23"/>
        <v>1.2</v>
      </c>
      <c r="N353" s="36">
        <v>46821</v>
      </c>
      <c r="O353" s="37">
        <f t="shared" si="23"/>
        <v>1</v>
      </c>
      <c r="P353" s="36">
        <v>47187</v>
      </c>
      <c r="Q353" s="37">
        <f t="shared" si="23"/>
        <v>0.9</v>
      </c>
      <c r="R353" s="36">
        <v>47552</v>
      </c>
      <c r="S353" s="37">
        <f t="shared" si="23"/>
        <v>0.8</v>
      </c>
      <c r="T353" s="36">
        <v>11392</v>
      </c>
      <c r="U353" s="37">
        <f t="shared" si="23"/>
        <v>0.7</v>
      </c>
    </row>
    <row r="354" spans="10:21" x14ac:dyDescent="0.3">
      <c r="J354" s="36">
        <v>46092</v>
      </c>
      <c r="K354" s="37">
        <f t="shared" si="23"/>
        <v>1.1000000000000001</v>
      </c>
      <c r="L354" s="36">
        <v>46457</v>
      </c>
      <c r="M354" s="37">
        <f t="shared" si="23"/>
        <v>1.2</v>
      </c>
      <c r="N354" s="36">
        <v>46822</v>
      </c>
      <c r="O354" s="37">
        <f t="shared" si="23"/>
        <v>1</v>
      </c>
      <c r="P354" s="36">
        <v>47188</v>
      </c>
      <c r="Q354" s="37">
        <f t="shared" si="23"/>
        <v>0.9</v>
      </c>
      <c r="R354" s="36">
        <v>47553</v>
      </c>
      <c r="S354" s="37">
        <f t="shared" si="23"/>
        <v>0.8</v>
      </c>
      <c r="T354" s="36">
        <v>11393</v>
      </c>
      <c r="U354" s="37">
        <f t="shared" si="23"/>
        <v>0.7</v>
      </c>
    </row>
    <row r="355" spans="10:21" x14ac:dyDescent="0.3">
      <c r="J355" s="36">
        <v>46093</v>
      </c>
      <c r="K355" s="37">
        <f t="shared" si="23"/>
        <v>1.1000000000000001</v>
      </c>
      <c r="L355" s="36">
        <v>46458</v>
      </c>
      <c r="M355" s="37">
        <f t="shared" si="23"/>
        <v>1.2</v>
      </c>
      <c r="N355" s="36">
        <v>46823</v>
      </c>
      <c r="O355" s="37">
        <f t="shared" si="23"/>
        <v>1</v>
      </c>
      <c r="P355" s="36">
        <v>47189</v>
      </c>
      <c r="Q355" s="37">
        <f t="shared" si="23"/>
        <v>0.9</v>
      </c>
      <c r="R355" s="36">
        <v>47554</v>
      </c>
      <c r="S355" s="37">
        <f t="shared" si="23"/>
        <v>0.8</v>
      </c>
      <c r="T355" s="36">
        <v>11394</v>
      </c>
      <c r="U355" s="37">
        <f t="shared" si="23"/>
        <v>0.7</v>
      </c>
    </row>
    <row r="356" spans="10:21" x14ac:dyDescent="0.3">
      <c r="J356" s="36">
        <v>46094</v>
      </c>
      <c r="K356" s="37">
        <f t="shared" si="23"/>
        <v>1.1000000000000001</v>
      </c>
      <c r="L356" s="36">
        <v>46459</v>
      </c>
      <c r="M356" s="37">
        <f t="shared" si="23"/>
        <v>1.2</v>
      </c>
      <c r="N356" s="36">
        <v>46824</v>
      </c>
      <c r="O356" s="37">
        <f t="shared" si="23"/>
        <v>1</v>
      </c>
      <c r="P356" s="36">
        <v>47190</v>
      </c>
      <c r="Q356" s="37">
        <f t="shared" si="23"/>
        <v>0.9</v>
      </c>
      <c r="R356" s="36">
        <v>47555</v>
      </c>
      <c r="S356" s="37">
        <f t="shared" si="23"/>
        <v>0.8</v>
      </c>
      <c r="T356" s="36">
        <v>11395</v>
      </c>
      <c r="U356" s="37">
        <f t="shared" si="23"/>
        <v>0.7</v>
      </c>
    </row>
    <row r="357" spans="10:21" x14ac:dyDescent="0.3">
      <c r="J357" s="36">
        <v>46095</v>
      </c>
      <c r="K357" s="37">
        <f t="shared" si="23"/>
        <v>1.1000000000000001</v>
      </c>
      <c r="L357" s="36">
        <v>46460</v>
      </c>
      <c r="M357" s="37">
        <f t="shared" si="23"/>
        <v>1.2</v>
      </c>
      <c r="N357" s="36">
        <v>46825</v>
      </c>
      <c r="O357" s="37">
        <f t="shared" si="23"/>
        <v>1</v>
      </c>
      <c r="P357" s="36">
        <v>47191</v>
      </c>
      <c r="Q357" s="37">
        <f t="shared" si="23"/>
        <v>0.9</v>
      </c>
      <c r="R357" s="36">
        <v>47556</v>
      </c>
      <c r="S357" s="37">
        <f t="shared" si="23"/>
        <v>0.8</v>
      </c>
      <c r="T357" s="36">
        <v>11396</v>
      </c>
      <c r="U357" s="37">
        <f t="shared" si="23"/>
        <v>0.7</v>
      </c>
    </row>
    <row r="358" spans="10:21" x14ac:dyDescent="0.3">
      <c r="J358" s="36">
        <v>46096</v>
      </c>
      <c r="K358" s="37">
        <f t="shared" si="23"/>
        <v>1.1000000000000001</v>
      </c>
      <c r="L358" s="36">
        <v>46461</v>
      </c>
      <c r="M358" s="37">
        <f t="shared" si="23"/>
        <v>1.2</v>
      </c>
      <c r="N358" s="36">
        <v>46826</v>
      </c>
      <c r="O358" s="37">
        <f t="shared" si="23"/>
        <v>1</v>
      </c>
      <c r="P358" s="36">
        <v>47192</v>
      </c>
      <c r="Q358" s="37">
        <f t="shared" si="23"/>
        <v>0.9</v>
      </c>
      <c r="R358" s="36">
        <v>47557</v>
      </c>
      <c r="S358" s="37">
        <f t="shared" si="23"/>
        <v>0.8</v>
      </c>
      <c r="T358" s="36">
        <v>11397</v>
      </c>
      <c r="U358" s="37">
        <f t="shared" si="23"/>
        <v>0.7</v>
      </c>
    </row>
    <row r="359" spans="10:21" x14ac:dyDescent="0.3">
      <c r="J359" s="36">
        <v>46097</v>
      </c>
      <c r="K359" s="37">
        <f t="shared" si="23"/>
        <v>1.1000000000000001</v>
      </c>
      <c r="L359" s="36">
        <v>46462</v>
      </c>
      <c r="M359" s="37">
        <f t="shared" si="23"/>
        <v>1.2</v>
      </c>
      <c r="N359" s="36">
        <v>46827</v>
      </c>
      <c r="O359" s="37">
        <f t="shared" si="23"/>
        <v>1</v>
      </c>
      <c r="P359" s="36">
        <v>47193</v>
      </c>
      <c r="Q359" s="37">
        <f t="shared" si="23"/>
        <v>0.9</v>
      </c>
      <c r="R359" s="36">
        <v>47558</v>
      </c>
      <c r="S359" s="37">
        <f t="shared" si="23"/>
        <v>0.8</v>
      </c>
      <c r="T359" s="36">
        <v>11398</v>
      </c>
      <c r="U359" s="37">
        <f t="shared" si="23"/>
        <v>0.7</v>
      </c>
    </row>
    <row r="360" spans="10:21" x14ac:dyDescent="0.3">
      <c r="J360" s="36">
        <v>46098</v>
      </c>
      <c r="K360" s="37">
        <f t="shared" si="23"/>
        <v>1.1000000000000001</v>
      </c>
      <c r="L360" s="36">
        <v>46463</v>
      </c>
      <c r="M360" s="37">
        <f t="shared" si="23"/>
        <v>1.2</v>
      </c>
      <c r="N360" s="36">
        <v>46828</v>
      </c>
      <c r="O360" s="37">
        <f t="shared" si="23"/>
        <v>1</v>
      </c>
      <c r="P360" s="36">
        <v>47194</v>
      </c>
      <c r="Q360" s="37">
        <f t="shared" si="23"/>
        <v>0.9</v>
      </c>
      <c r="R360" s="36">
        <v>47559</v>
      </c>
      <c r="S360" s="37">
        <f t="shared" si="23"/>
        <v>0.8</v>
      </c>
      <c r="T360" s="36">
        <v>11399</v>
      </c>
      <c r="U360" s="37">
        <f t="shared" si="23"/>
        <v>0.7</v>
      </c>
    </row>
    <row r="361" spans="10:21" x14ac:dyDescent="0.3">
      <c r="J361" s="36">
        <v>46099</v>
      </c>
      <c r="K361" s="37">
        <f t="shared" si="23"/>
        <v>1.1000000000000001</v>
      </c>
      <c r="L361" s="36">
        <v>46464</v>
      </c>
      <c r="M361" s="37">
        <f t="shared" si="23"/>
        <v>1.2</v>
      </c>
      <c r="N361" s="36">
        <v>46829</v>
      </c>
      <c r="O361" s="37">
        <f t="shared" si="23"/>
        <v>1</v>
      </c>
      <c r="P361" s="36">
        <v>47195</v>
      </c>
      <c r="Q361" s="37">
        <f t="shared" si="23"/>
        <v>0.9</v>
      </c>
      <c r="R361" s="36">
        <v>47560</v>
      </c>
      <c r="S361" s="37">
        <f t="shared" si="23"/>
        <v>0.8</v>
      </c>
      <c r="T361" s="36">
        <v>11400</v>
      </c>
      <c r="U361" s="37">
        <f t="shared" si="23"/>
        <v>0.7</v>
      </c>
    </row>
    <row r="362" spans="10:21" x14ac:dyDescent="0.3">
      <c r="J362" s="36">
        <v>46100</v>
      </c>
      <c r="K362" s="37">
        <f t="shared" si="23"/>
        <v>1.1000000000000001</v>
      </c>
      <c r="L362" s="36">
        <v>46465</v>
      </c>
      <c r="M362" s="37">
        <f t="shared" si="23"/>
        <v>1.2</v>
      </c>
      <c r="N362" s="36">
        <v>46830</v>
      </c>
      <c r="O362" s="37">
        <f t="shared" si="23"/>
        <v>1</v>
      </c>
      <c r="P362" s="36">
        <v>47196</v>
      </c>
      <c r="Q362" s="37">
        <f t="shared" si="23"/>
        <v>0.9</v>
      </c>
      <c r="R362" s="36">
        <v>47561</v>
      </c>
      <c r="S362" s="37">
        <f t="shared" si="23"/>
        <v>0.8</v>
      </c>
      <c r="T362" s="36">
        <v>11401</v>
      </c>
      <c r="U362" s="37">
        <f t="shared" si="23"/>
        <v>0.7</v>
      </c>
    </row>
    <row r="363" spans="10:21" x14ac:dyDescent="0.3">
      <c r="J363" s="36">
        <v>46101</v>
      </c>
      <c r="K363" s="37">
        <f t="shared" si="23"/>
        <v>1.1000000000000001</v>
      </c>
      <c r="L363" s="36">
        <v>46466</v>
      </c>
      <c r="M363" s="37">
        <f t="shared" si="23"/>
        <v>1.2</v>
      </c>
      <c r="N363" s="36">
        <v>46831</v>
      </c>
      <c r="O363" s="37">
        <f t="shared" si="23"/>
        <v>1</v>
      </c>
      <c r="P363" s="36">
        <v>47197</v>
      </c>
      <c r="Q363" s="37">
        <f t="shared" si="23"/>
        <v>0.9</v>
      </c>
      <c r="R363" s="36">
        <v>47562</v>
      </c>
      <c r="S363" s="37">
        <f t="shared" si="23"/>
        <v>0.8</v>
      </c>
      <c r="T363" s="36">
        <v>11402</v>
      </c>
      <c r="U363" s="37">
        <f t="shared" si="23"/>
        <v>0.7</v>
      </c>
    </row>
    <row r="364" spans="10:21" x14ac:dyDescent="0.3">
      <c r="J364" s="36">
        <v>46102</v>
      </c>
      <c r="K364" s="37">
        <f t="shared" si="23"/>
        <v>1.1000000000000001</v>
      </c>
      <c r="L364" s="36">
        <v>46467</v>
      </c>
      <c r="M364" s="37">
        <f t="shared" si="23"/>
        <v>1.2</v>
      </c>
      <c r="N364" s="36">
        <v>46832</v>
      </c>
      <c r="O364" s="37">
        <f t="shared" si="23"/>
        <v>1</v>
      </c>
      <c r="P364" s="36">
        <v>47198</v>
      </c>
      <c r="Q364" s="37">
        <f t="shared" si="23"/>
        <v>0.9</v>
      </c>
      <c r="R364" s="36">
        <v>47563</v>
      </c>
      <c r="S364" s="37">
        <f t="shared" si="23"/>
        <v>0.8</v>
      </c>
      <c r="T364" s="36">
        <v>11403</v>
      </c>
      <c r="U364" s="37">
        <f t="shared" si="23"/>
        <v>0.7</v>
      </c>
    </row>
    <row r="365" spans="10:21" x14ac:dyDescent="0.3">
      <c r="J365" s="36">
        <v>46103</v>
      </c>
      <c r="K365" s="37">
        <f t="shared" si="23"/>
        <v>1.1000000000000001</v>
      </c>
      <c r="L365" s="36">
        <v>46468</v>
      </c>
      <c r="M365" s="37">
        <f t="shared" si="23"/>
        <v>1.2</v>
      </c>
      <c r="N365" s="36">
        <v>46833</v>
      </c>
      <c r="O365" s="37">
        <f t="shared" si="23"/>
        <v>1</v>
      </c>
      <c r="P365" s="36">
        <v>47199</v>
      </c>
      <c r="Q365" s="37">
        <f t="shared" si="23"/>
        <v>0.9</v>
      </c>
      <c r="R365" s="36">
        <v>47564</v>
      </c>
      <c r="S365" s="37">
        <f t="shared" si="23"/>
        <v>0.8</v>
      </c>
      <c r="T365" s="36">
        <v>11404</v>
      </c>
      <c r="U365" s="37">
        <f t="shared" si="23"/>
        <v>0.7</v>
      </c>
    </row>
    <row r="366" spans="10:21" x14ac:dyDescent="0.3">
      <c r="J366" s="36">
        <v>46104</v>
      </c>
      <c r="K366" s="37">
        <f t="shared" si="23"/>
        <v>1.1000000000000001</v>
      </c>
      <c r="L366" s="36">
        <v>46469</v>
      </c>
      <c r="M366" s="37">
        <f t="shared" si="23"/>
        <v>1.2</v>
      </c>
      <c r="N366" s="36">
        <v>46834</v>
      </c>
      <c r="O366" s="37">
        <f t="shared" si="23"/>
        <v>1</v>
      </c>
      <c r="P366" s="36">
        <v>47200</v>
      </c>
      <c r="Q366" s="37">
        <f t="shared" si="23"/>
        <v>0.9</v>
      </c>
      <c r="R366" s="36">
        <v>47565</v>
      </c>
      <c r="S366" s="37">
        <f t="shared" si="23"/>
        <v>0.8</v>
      </c>
      <c r="T366" s="36">
        <v>11405</v>
      </c>
      <c r="U366" s="37">
        <f t="shared" si="23"/>
        <v>0.7</v>
      </c>
    </row>
    <row r="367" spans="10:21" x14ac:dyDescent="0.3">
      <c r="J367" s="36">
        <v>46105</v>
      </c>
      <c r="K367" s="37">
        <f t="shared" si="23"/>
        <v>1.1000000000000001</v>
      </c>
      <c r="L367" s="36">
        <v>46470</v>
      </c>
      <c r="M367" s="37">
        <f t="shared" si="23"/>
        <v>1.2</v>
      </c>
      <c r="N367" s="36">
        <v>46835</v>
      </c>
      <c r="O367" s="37">
        <f t="shared" si="23"/>
        <v>1</v>
      </c>
      <c r="P367" s="36">
        <v>47201</v>
      </c>
      <c r="Q367" s="37">
        <f t="shared" si="23"/>
        <v>0.9</v>
      </c>
      <c r="R367" s="36">
        <v>47566</v>
      </c>
      <c r="S367" s="37">
        <f t="shared" si="23"/>
        <v>0.8</v>
      </c>
      <c r="T367" s="36">
        <v>11406</v>
      </c>
      <c r="U367" s="37">
        <f t="shared" si="23"/>
        <v>0.7</v>
      </c>
    </row>
    <row r="368" spans="10:21" x14ac:dyDescent="0.3">
      <c r="J368" s="36">
        <v>46106</v>
      </c>
      <c r="K368" s="37">
        <f t="shared" si="23"/>
        <v>1.1000000000000001</v>
      </c>
      <c r="L368" s="36">
        <v>46471</v>
      </c>
      <c r="M368" s="37">
        <f t="shared" si="23"/>
        <v>1.2</v>
      </c>
      <c r="N368" s="36">
        <v>46836</v>
      </c>
      <c r="O368" s="37">
        <f t="shared" si="23"/>
        <v>1</v>
      </c>
      <c r="P368" s="36">
        <v>47202</v>
      </c>
      <c r="Q368" s="37">
        <f t="shared" si="23"/>
        <v>0.9</v>
      </c>
      <c r="R368" s="36">
        <v>47567</v>
      </c>
      <c r="S368" s="37">
        <f t="shared" si="23"/>
        <v>0.8</v>
      </c>
      <c r="T368" s="36">
        <v>11407</v>
      </c>
      <c r="U368" s="37">
        <f t="shared" si="23"/>
        <v>0.7</v>
      </c>
    </row>
    <row r="369" spans="10:21" x14ac:dyDescent="0.3">
      <c r="J369" s="36">
        <v>46107</v>
      </c>
      <c r="K369" s="37">
        <f t="shared" si="23"/>
        <v>1.1000000000000001</v>
      </c>
      <c r="L369" s="36">
        <v>46472</v>
      </c>
      <c r="M369" s="37">
        <f t="shared" si="23"/>
        <v>1.2</v>
      </c>
      <c r="N369" s="36">
        <v>46837</v>
      </c>
      <c r="O369" s="37">
        <f t="shared" si="23"/>
        <v>1</v>
      </c>
      <c r="P369" s="36">
        <v>47203</v>
      </c>
      <c r="Q369" s="37">
        <f t="shared" si="23"/>
        <v>0.9</v>
      </c>
      <c r="R369" s="36">
        <v>47568</v>
      </c>
      <c r="S369" s="37">
        <f t="shared" si="23"/>
        <v>0.8</v>
      </c>
      <c r="T369" s="36">
        <v>11408</v>
      </c>
      <c r="U369" s="37">
        <f t="shared" si="23"/>
        <v>0.7</v>
      </c>
    </row>
    <row r="370" spans="10:21" x14ac:dyDescent="0.3">
      <c r="J370" s="36">
        <v>46108</v>
      </c>
      <c r="K370" s="37">
        <f t="shared" si="23"/>
        <v>1.1000000000000001</v>
      </c>
      <c r="L370" s="36">
        <v>46473</v>
      </c>
      <c r="M370" s="37">
        <f t="shared" si="23"/>
        <v>1.2</v>
      </c>
      <c r="N370" s="36">
        <v>46838</v>
      </c>
      <c r="O370" s="37">
        <f t="shared" si="23"/>
        <v>1</v>
      </c>
      <c r="P370" s="36">
        <v>47204</v>
      </c>
      <c r="Q370" s="37">
        <f t="shared" si="23"/>
        <v>0.9</v>
      </c>
      <c r="R370" s="36">
        <v>47569</v>
      </c>
      <c r="S370" s="37">
        <f t="shared" si="23"/>
        <v>0.8</v>
      </c>
      <c r="T370" s="36">
        <v>11409</v>
      </c>
      <c r="U370" s="37">
        <f t="shared" si="23"/>
        <v>0.7</v>
      </c>
    </row>
    <row r="371" spans="10:21" x14ac:dyDescent="0.3">
      <c r="J371" s="36">
        <v>46109</v>
      </c>
      <c r="K371" s="37">
        <f t="shared" si="23"/>
        <v>1.1000000000000001</v>
      </c>
      <c r="L371" s="36">
        <v>46474</v>
      </c>
      <c r="M371" s="37">
        <f t="shared" si="23"/>
        <v>1.2</v>
      </c>
      <c r="N371" s="36">
        <v>46839</v>
      </c>
      <c r="O371" s="37">
        <f t="shared" si="23"/>
        <v>1</v>
      </c>
      <c r="P371" s="36">
        <v>47205</v>
      </c>
      <c r="Q371" s="37">
        <f t="shared" si="23"/>
        <v>0.9</v>
      </c>
      <c r="R371" s="36">
        <v>47570</v>
      </c>
      <c r="S371" s="37">
        <f t="shared" si="23"/>
        <v>0.8</v>
      </c>
      <c r="T371" s="36">
        <v>11410</v>
      </c>
      <c r="U371" s="37">
        <f t="shared" si="23"/>
        <v>0.7</v>
      </c>
    </row>
    <row r="372" spans="10:21" x14ac:dyDescent="0.3">
      <c r="J372" s="36">
        <v>46110</v>
      </c>
      <c r="K372" s="37">
        <f t="shared" si="23"/>
        <v>1.1000000000000001</v>
      </c>
      <c r="L372" s="36">
        <v>46475</v>
      </c>
      <c r="M372" s="37">
        <f t="shared" si="23"/>
        <v>1.2</v>
      </c>
      <c r="N372" s="36">
        <v>46840</v>
      </c>
      <c r="O372" s="37">
        <f t="shared" si="23"/>
        <v>1</v>
      </c>
      <c r="P372" s="36">
        <v>47206</v>
      </c>
      <c r="Q372" s="37">
        <f t="shared" si="23"/>
        <v>0.9</v>
      </c>
      <c r="R372" s="36">
        <v>47571</v>
      </c>
      <c r="S372" s="37">
        <f t="shared" si="23"/>
        <v>0.8</v>
      </c>
      <c r="T372" s="36">
        <v>11411</v>
      </c>
      <c r="U372" s="37">
        <f t="shared" ref="U372:U374" si="24">+U371</f>
        <v>0.7</v>
      </c>
    </row>
    <row r="373" spans="10:21" x14ac:dyDescent="0.3">
      <c r="J373" s="36">
        <v>46111</v>
      </c>
      <c r="K373" s="37">
        <f t="shared" si="23"/>
        <v>1.1000000000000001</v>
      </c>
      <c r="L373" s="36">
        <v>46476</v>
      </c>
      <c r="M373" s="37">
        <f t="shared" si="23"/>
        <v>1.2</v>
      </c>
      <c r="N373" s="36">
        <v>46841</v>
      </c>
      <c r="O373" s="37">
        <f t="shared" si="23"/>
        <v>1</v>
      </c>
      <c r="P373" s="36">
        <v>47207</v>
      </c>
      <c r="Q373" s="37">
        <f t="shared" si="23"/>
        <v>0.9</v>
      </c>
      <c r="R373" s="36">
        <v>47572</v>
      </c>
      <c r="S373" s="37">
        <f t="shared" si="23"/>
        <v>0.8</v>
      </c>
      <c r="T373" s="36">
        <v>11412</v>
      </c>
      <c r="U373" s="37">
        <f t="shared" si="24"/>
        <v>0.7</v>
      </c>
    </row>
    <row r="374" spans="10:21" x14ac:dyDescent="0.3">
      <c r="J374" s="36">
        <v>46112</v>
      </c>
      <c r="K374" s="37">
        <f t="shared" si="23"/>
        <v>1.1000000000000001</v>
      </c>
      <c r="L374" s="36">
        <v>46477</v>
      </c>
      <c r="M374" s="37">
        <f t="shared" si="23"/>
        <v>1.2</v>
      </c>
      <c r="N374" s="36">
        <v>46842</v>
      </c>
      <c r="O374" s="37">
        <f t="shared" si="23"/>
        <v>1</v>
      </c>
      <c r="P374" s="36">
        <v>47208</v>
      </c>
      <c r="Q374" s="37">
        <f t="shared" si="23"/>
        <v>0.9</v>
      </c>
      <c r="R374" s="36">
        <v>47573</v>
      </c>
      <c r="S374" s="37">
        <f t="shared" si="23"/>
        <v>0.8</v>
      </c>
      <c r="T374" s="36">
        <v>11413</v>
      </c>
      <c r="U374" s="37">
        <f t="shared" si="24"/>
        <v>0.7</v>
      </c>
    </row>
    <row r="375" spans="10:21" x14ac:dyDescent="0.3">
      <c r="N375" s="36">
        <v>46843</v>
      </c>
      <c r="O375" s="37">
        <f t="shared" ref="O375" si="25">+O374</f>
        <v>1</v>
      </c>
    </row>
  </sheetData>
  <phoneticPr fontId="16" type="noConversion"/>
  <hyperlinks>
    <hyperlink ref="J2" r:id="rId1" xr:uid="{00000000-0004-0000-0200-000000000000}"/>
  </hyperlinks>
  <pageMargins left="0.7" right="0.7" top="0.75" bottom="0.75" header="0.3" footer="0.3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34"/>
  <sheetViews>
    <sheetView workbookViewId="0">
      <selection activeCell="D21" sqref="D21:D22"/>
    </sheetView>
  </sheetViews>
  <sheetFormatPr defaultColWidth="11.453125" defaultRowHeight="12.5" x14ac:dyDescent="0.25"/>
  <cols>
    <col min="1" max="1" width="43.81640625" bestFit="1" customWidth="1"/>
    <col min="2" max="2" width="7.54296875" style="39" bestFit="1" customWidth="1"/>
    <col min="3" max="3" width="9.7265625" style="39" bestFit="1" customWidth="1"/>
    <col min="4" max="4" width="10.1796875" style="39" customWidth="1"/>
    <col min="5" max="10" width="10.26953125" bestFit="1" customWidth="1"/>
    <col min="11" max="11" width="7.26953125" customWidth="1"/>
    <col min="12" max="12" width="77.453125" bestFit="1" customWidth="1"/>
  </cols>
  <sheetData>
    <row r="1" spans="1:12" ht="13" x14ac:dyDescent="0.3">
      <c r="A1" s="1" t="s">
        <v>21</v>
      </c>
      <c r="B1" s="42"/>
      <c r="E1" s="23">
        <v>45748</v>
      </c>
      <c r="F1" s="23">
        <f>E2+1</f>
        <v>46113</v>
      </c>
      <c r="G1" s="23">
        <f>F2+1</f>
        <v>46478</v>
      </c>
      <c r="H1" s="23">
        <f>G2+1</f>
        <v>46844</v>
      </c>
      <c r="I1" s="23">
        <f>H2+1</f>
        <v>47209</v>
      </c>
      <c r="J1" s="23">
        <f>I2+1</f>
        <v>47574</v>
      </c>
    </row>
    <row r="2" spans="1:12" ht="13" x14ac:dyDescent="0.25">
      <c r="A2" s="61" t="s">
        <v>68</v>
      </c>
      <c r="E2" s="23">
        <f t="shared" ref="E2:J2" si="0">EOMONTH(E1,11)</f>
        <v>46112</v>
      </c>
      <c r="F2" s="23">
        <f t="shared" si="0"/>
        <v>46477</v>
      </c>
      <c r="G2" s="23">
        <f t="shared" si="0"/>
        <v>46843</v>
      </c>
      <c r="H2" s="23">
        <f t="shared" si="0"/>
        <v>47208</v>
      </c>
      <c r="I2" s="23">
        <f t="shared" si="0"/>
        <v>47573</v>
      </c>
      <c r="J2" s="23">
        <f t="shared" si="0"/>
        <v>47938</v>
      </c>
    </row>
    <row r="3" spans="1:12" s="2" customFormat="1" ht="25" x14ac:dyDescent="0.25">
      <c r="A3" s="5" t="s">
        <v>34</v>
      </c>
      <c r="B3" s="48" t="s">
        <v>35</v>
      </c>
      <c r="C3" s="49" t="s">
        <v>29</v>
      </c>
      <c r="D3" s="50" t="s">
        <v>25</v>
      </c>
      <c r="E3" s="21" t="str">
        <f>+'Risk Free Rate'!C4</f>
        <v>2025/26</v>
      </c>
      <c r="F3" s="21" t="str">
        <f>+'Risk Free Rate'!D4</f>
        <v>2026/27</v>
      </c>
      <c r="G3" s="21" t="str">
        <f>+'Risk Free Rate'!E4</f>
        <v>2027/28</v>
      </c>
      <c r="H3" s="21" t="str">
        <f>+'Risk Free Rate'!F4</f>
        <v>2028/29</v>
      </c>
      <c r="I3" s="21" t="str">
        <f>+'Risk Free Rate'!G4</f>
        <v>2029/30</v>
      </c>
      <c r="J3" s="21" t="str">
        <f>+'Risk Free Rate'!H4</f>
        <v>2030/31</v>
      </c>
      <c r="K3" s="6"/>
    </row>
    <row r="4" spans="1:12" s="2" customFormat="1" ht="13" x14ac:dyDescent="0.25">
      <c r="A4" s="5"/>
      <c r="B4" s="43"/>
      <c r="C4" s="44"/>
      <c r="D4" s="4"/>
      <c r="E4" s="29" t="s">
        <v>35</v>
      </c>
      <c r="F4" s="29" t="s">
        <v>35</v>
      </c>
      <c r="G4" s="29" t="s">
        <v>35</v>
      </c>
      <c r="H4" s="29" t="s">
        <v>35</v>
      </c>
      <c r="I4" s="29" t="s">
        <v>35</v>
      </c>
      <c r="J4" s="29" t="s">
        <v>35</v>
      </c>
      <c r="K4" s="6"/>
    </row>
    <row r="5" spans="1:12" s="2" customFormat="1" x14ac:dyDescent="0.25">
      <c r="A5" s="3" t="s">
        <v>26</v>
      </c>
      <c r="B5" s="45">
        <v>288</v>
      </c>
      <c r="C5" s="24">
        <v>45748</v>
      </c>
      <c r="D5" s="4">
        <v>6.2000000000000011</v>
      </c>
      <c r="E5" s="27">
        <f>$B5*IF($C5&gt;E$2,0,IF($C5&lt;=E$1,1,(E$2-$C5+1)/(E$2-E$1+1)))</f>
        <v>288</v>
      </c>
      <c r="F5" s="27">
        <f>$B5*IF($C5&gt;F$2,0,IF($C5&lt;=F$1,1,(F$2-$C5+1)/(F$2-F$1+1)))</f>
        <v>288</v>
      </c>
      <c r="G5" s="27">
        <f t="shared" ref="G5:J10" si="1">$B5*IF($C5&gt;G$2,0,IF($C5&lt;=G$1,1,(G$2-$C5+1)/(G$2-G$1+1)))</f>
        <v>288</v>
      </c>
      <c r="H5" s="27">
        <f t="shared" si="1"/>
        <v>288</v>
      </c>
      <c r="I5" s="27">
        <f t="shared" si="1"/>
        <v>288</v>
      </c>
      <c r="J5" s="27">
        <f t="shared" si="1"/>
        <v>288</v>
      </c>
      <c r="K5" s="7"/>
      <c r="L5" s="32" t="s">
        <v>41</v>
      </c>
    </row>
    <row r="6" spans="1:12" s="2" customFormat="1" x14ac:dyDescent="0.25">
      <c r="A6" s="3" t="s">
        <v>28</v>
      </c>
      <c r="B6" s="45">
        <v>660</v>
      </c>
      <c r="C6" s="24">
        <v>46113</v>
      </c>
      <c r="D6" s="4">
        <v>6.0000000000000009</v>
      </c>
      <c r="E6" s="27">
        <f>$B6*IF($C6&gt;E$2,0,IF($C6&lt;=E$1,1,(E$2-$C6+1)/(E$2-E$1+1)))</f>
        <v>0</v>
      </c>
      <c r="F6" s="27">
        <f>$B6*IF($C6&gt;F$2,0,IF($C6&lt;=F$1,1,(F$2-$C6+1)/(F$2-F$1+1)))</f>
        <v>660</v>
      </c>
      <c r="G6" s="27">
        <f t="shared" si="1"/>
        <v>660</v>
      </c>
      <c r="H6" s="27">
        <f t="shared" si="1"/>
        <v>660</v>
      </c>
      <c r="I6" s="27">
        <f t="shared" si="1"/>
        <v>660</v>
      </c>
      <c r="J6" s="27">
        <f t="shared" si="1"/>
        <v>660</v>
      </c>
      <c r="K6" s="7"/>
    </row>
    <row r="7" spans="1:12" s="2" customFormat="1" x14ac:dyDescent="0.25">
      <c r="A7" s="3" t="s">
        <v>72</v>
      </c>
      <c r="B7" s="45">
        <v>232</v>
      </c>
      <c r="C7" s="24">
        <v>46478</v>
      </c>
      <c r="D7" s="4">
        <v>5.8000000000000007</v>
      </c>
      <c r="E7" s="27">
        <f t="shared" ref="E7:F10" si="2">$B7*IF($C7&gt;E$2,0,IF($C7&lt;=E$1,1,(E$2-$C7+1)/(E$2-E$1+1)))</f>
        <v>0</v>
      </c>
      <c r="F7" s="27">
        <f t="shared" si="2"/>
        <v>0</v>
      </c>
      <c r="G7" s="27">
        <f t="shared" si="1"/>
        <v>232</v>
      </c>
      <c r="H7" s="27">
        <f t="shared" si="1"/>
        <v>232</v>
      </c>
      <c r="I7" s="27">
        <f t="shared" si="1"/>
        <v>232</v>
      </c>
      <c r="J7" s="27">
        <f t="shared" si="1"/>
        <v>232</v>
      </c>
      <c r="K7" s="7"/>
    </row>
    <row r="8" spans="1:12" s="2" customFormat="1" x14ac:dyDescent="0.25">
      <c r="A8" s="3" t="s">
        <v>73</v>
      </c>
      <c r="B8" s="45">
        <v>226</v>
      </c>
      <c r="C8" s="24">
        <v>46844</v>
      </c>
      <c r="D8" s="4">
        <v>5.6000000000000005</v>
      </c>
      <c r="E8" s="27">
        <f t="shared" si="2"/>
        <v>0</v>
      </c>
      <c r="F8" s="27">
        <f t="shared" si="2"/>
        <v>0</v>
      </c>
      <c r="G8" s="27">
        <f t="shared" si="1"/>
        <v>0</v>
      </c>
      <c r="H8" s="27">
        <f t="shared" si="1"/>
        <v>226</v>
      </c>
      <c r="I8" s="27">
        <f t="shared" si="1"/>
        <v>226</v>
      </c>
      <c r="J8" s="27">
        <f t="shared" si="1"/>
        <v>226</v>
      </c>
      <c r="K8" s="7"/>
    </row>
    <row r="9" spans="1:12" s="2" customFormat="1" x14ac:dyDescent="0.25">
      <c r="A9" s="3" t="s">
        <v>74</v>
      </c>
      <c r="B9" s="45">
        <v>164</v>
      </c>
      <c r="C9" s="24">
        <v>47209</v>
      </c>
      <c r="D9" s="4">
        <v>5.4</v>
      </c>
      <c r="E9" s="27">
        <f t="shared" si="2"/>
        <v>0</v>
      </c>
      <c r="F9" s="27">
        <f t="shared" si="2"/>
        <v>0</v>
      </c>
      <c r="G9" s="27">
        <f t="shared" si="1"/>
        <v>0</v>
      </c>
      <c r="H9" s="27">
        <f t="shared" si="1"/>
        <v>0</v>
      </c>
      <c r="I9" s="27">
        <f t="shared" si="1"/>
        <v>164</v>
      </c>
      <c r="J9" s="27">
        <f t="shared" si="1"/>
        <v>164</v>
      </c>
      <c r="K9" s="7"/>
    </row>
    <row r="10" spans="1:12" s="2" customFormat="1" x14ac:dyDescent="0.25">
      <c r="A10" s="3" t="s">
        <v>77</v>
      </c>
      <c r="B10" s="45">
        <v>140</v>
      </c>
      <c r="C10" s="24">
        <v>47574</v>
      </c>
      <c r="D10" s="4">
        <v>5.4</v>
      </c>
      <c r="E10" s="27">
        <f t="shared" si="2"/>
        <v>0</v>
      </c>
      <c r="F10" s="27">
        <f t="shared" si="2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140</v>
      </c>
      <c r="K10" s="7"/>
    </row>
    <row r="11" spans="1:12" s="2" customFormat="1" x14ac:dyDescent="0.25">
      <c r="A11" s="22" t="s">
        <v>27</v>
      </c>
      <c r="B11" s="45"/>
      <c r="C11" s="24"/>
      <c r="D11" s="46"/>
      <c r="E11" s="27"/>
      <c r="F11" s="27"/>
      <c r="G11" s="27"/>
      <c r="H11" s="27"/>
      <c r="I11" s="27"/>
      <c r="J11" s="27"/>
      <c r="K11" s="7"/>
      <c r="L11" s="32" t="s">
        <v>42</v>
      </c>
    </row>
    <row r="12" spans="1:12" s="2" customFormat="1" x14ac:dyDescent="0.25">
      <c r="A12" s="22" t="s">
        <v>40</v>
      </c>
      <c r="B12" s="47"/>
      <c r="C12" s="24"/>
      <c r="D12" s="46"/>
      <c r="E12" s="31"/>
      <c r="F12" s="27"/>
      <c r="G12" s="27"/>
      <c r="H12" s="27"/>
      <c r="I12" s="27"/>
      <c r="J12" s="27"/>
      <c r="K12" s="7"/>
    </row>
    <row r="13" spans="1:12" s="2" customFormat="1" x14ac:dyDescent="0.25">
      <c r="A13" s="3" t="s">
        <v>18</v>
      </c>
      <c r="B13" s="4"/>
      <c r="C13" s="24"/>
      <c r="D13" s="4"/>
      <c r="E13" s="28">
        <f t="shared" ref="E13:J13" si="3">SUM(E5:E12)</f>
        <v>288</v>
      </c>
      <c r="F13" s="28">
        <f t="shared" si="3"/>
        <v>948</v>
      </c>
      <c r="G13" s="28">
        <f t="shared" si="3"/>
        <v>1180</v>
      </c>
      <c r="H13" s="28">
        <f t="shared" si="3"/>
        <v>1406</v>
      </c>
      <c r="I13" s="28">
        <f t="shared" si="3"/>
        <v>1570</v>
      </c>
      <c r="J13" s="28">
        <f t="shared" si="3"/>
        <v>1710</v>
      </c>
      <c r="K13" s="7"/>
    </row>
    <row r="14" spans="1:12" s="2" customFormat="1" x14ac:dyDescent="0.25">
      <c r="A14" s="3"/>
      <c r="B14" s="4"/>
      <c r="C14" s="4"/>
      <c r="D14" s="4"/>
      <c r="E14" s="9"/>
      <c r="F14" s="9"/>
      <c r="G14" s="9"/>
      <c r="H14" s="9"/>
      <c r="I14" s="9"/>
      <c r="J14" s="9"/>
      <c r="K14" s="4"/>
    </row>
    <row r="15" spans="1:12" s="2" customFormat="1" ht="13" x14ac:dyDescent="0.25">
      <c r="A15" s="5" t="s">
        <v>19</v>
      </c>
      <c r="B15" s="43"/>
      <c r="C15" s="4"/>
      <c r="D15" s="4"/>
      <c r="E15" s="10"/>
      <c r="F15" s="10"/>
      <c r="G15" s="10"/>
      <c r="H15" s="10"/>
      <c r="I15" s="10"/>
      <c r="J15" s="10"/>
      <c r="K15" s="6"/>
    </row>
    <row r="16" spans="1:12" s="2" customFormat="1" ht="13.4" customHeight="1" x14ac:dyDescent="0.25">
      <c r="A16" s="3" t="str">
        <f t="shared" ref="A16:A23" si="4">+A5</f>
        <v>Fixed 1</v>
      </c>
      <c r="B16" s="4"/>
      <c r="C16" s="4"/>
      <c r="D16" s="4"/>
      <c r="E16" s="13">
        <f t="shared" ref="E16" si="5">IF(E$13=0,0,E5/E$13)</f>
        <v>1</v>
      </c>
      <c r="F16" s="13">
        <f t="shared" ref="F16:J16" si="6">IF(F$13=0,0,F5/F$13)</f>
        <v>0.30379746835443039</v>
      </c>
      <c r="G16" s="13">
        <f t="shared" si="6"/>
        <v>0.2440677966101695</v>
      </c>
      <c r="H16" s="13">
        <f t="shared" si="6"/>
        <v>0.20483641536273114</v>
      </c>
      <c r="I16" s="13">
        <f t="shared" si="6"/>
        <v>0.18343949044585986</v>
      </c>
      <c r="J16" s="13">
        <f t="shared" si="6"/>
        <v>0.16842105263157894</v>
      </c>
      <c r="K16" s="8"/>
    </row>
    <row r="17" spans="1:11" s="2" customFormat="1" ht="13.4" customHeight="1" x14ac:dyDescent="0.25">
      <c r="A17" s="3" t="str">
        <f t="shared" si="4"/>
        <v>Fixed 2</v>
      </c>
      <c r="B17" s="4"/>
      <c r="C17" s="4"/>
      <c r="D17" s="4">
        <v>0.4</v>
      </c>
      <c r="E17" s="14">
        <f t="shared" ref="E17" si="7">IF(E$13=0,0,E6/E$13)</f>
        <v>0</v>
      </c>
      <c r="F17" s="14">
        <f t="shared" ref="F17:J17" si="8">IF(F$13=0,0,F6/F$13)</f>
        <v>0.69620253164556967</v>
      </c>
      <c r="G17" s="14">
        <f t="shared" si="8"/>
        <v>0.55932203389830504</v>
      </c>
      <c r="H17" s="14">
        <f t="shared" si="8"/>
        <v>0.4694167852062589</v>
      </c>
      <c r="I17" s="14">
        <f t="shared" si="8"/>
        <v>0.42038216560509556</v>
      </c>
      <c r="J17" s="14">
        <f t="shared" si="8"/>
        <v>0.38596491228070173</v>
      </c>
      <c r="K17" s="8"/>
    </row>
    <row r="18" spans="1:11" s="2" customFormat="1" ht="13.4" customHeight="1" x14ac:dyDescent="0.25">
      <c r="A18" s="3" t="str">
        <f t="shared" si="4"/>
        <v>Fixed 3</v>
      </c>
      <c r="B18" s="4"/>
      <c r="C18" s="4"/>
      <c r="D18" s="4"/>
      <c r="E18" s="14">
        <f t="shared" ref="E18:J18" si="9">IF(E$13=0,0,E7/E$13)</f>
        <v>0</v>
      </c>
      <c r="F18" s="14">
        <f t="shared" si="9"/>
        <v>0</v>
      </c>
      <c r="G18" s="14">
        <f t="shared" si="9"/>
        <v>0.19661016949152543</v>
      </c>
      <c r="H18" s="14">
        <f t="shared" si="9"/>
        <v>0.16500711237553342</v>
      </c>
      <c r="I18" s="14">
        <f t="shared" si="9"/>
        <v>0.14777070063694267</v>
      </c>
      <c r="J18" s="14">
        <f t="shared" si="9"/>
        <v>0.13567251461988303</v>
      </c>
      <c r="K18" s="8"/>
    </row>
    <row r="19" spans="1:11" s="2" customFormat="1" ht="13.4" customHeight="1" x14ac:dyDescent="0.25">
      <c r="A19" s="3" t="str">
        <f t="shared" si="4"/>
        <v>Fixed 4</v>
      </c>
      <c r="B19" s="4"/>
      <c r="C19" s="4"/>
      <c r="D19" s="4"/>
      <c r="E19" s="14">
        <f t="shared" ref="E19:J19" si="10">IF(E$13=0,0,E8/E$13)</f>
        <v>0</v>
      </c>
      <c r="F19" s="14">
        <f t="shared" si="10"/>
        <v>0</v>
      </c>
      <c r="G19" s="14">
        <f t="shared" si="10"/>
        <v>0</v>
      </c>
      <c r="H19" s="14">
        <f t="shared" si="10"/>
        <v>0.16073968705547653</v>
      </c>
      <c r="I19" s="14">
        <f t="shared" si="10"/>
        <v>0.14394904458598726</v>
      </c>
      <c r="J19" s="14">
        <f t="shared" si="10"/>
        <v>0.13216374269005848</v>
      </c>
      <c r="K19" s="8"/>
    </row>
    <row r="20" spans="1:11" s="2" customFormat="1" ht="13.4" customHeight="1" x14ac:dyDescent="0.25">
      <c r="A20" s="3" t="str">
        <f t="shared" si="4"/>
        <v>Fixed 5</v>
      </c>
      <c r="B20" s="4"/>
      <c r="C20" s="4"/>
      <c r="D20" s="4"/>
      <c r="E20" s="14">
        <f t="shared" ref="E20:J21" si="11">IF(E$13=0,0,E9/E$13)</f>
        <v>0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0.10445859872611465</v>
      </c>
      <c r="J20" s="14">
        <f t="shared" si="11"/>
        <v>9.5906432748538009E-2</v>
      </c>
      <c r="K20" s="8"/>
    </row>
    <row r="21" spans="1:11" s="2" customFormat="1" ht="13.4" customHeight="1" x14ac:dyDescent="0.25">
      <c r="A21" s="3" t="str">
        <f t="shared" si="4"/>
        <v>Fixed 6</v>
      </c>
      <c r="B21" s="4"/>
      <c r="C21" s="4"/>
      <c r="D21" s="4"/>
      <c r="E21" s="14">
        <f t="shared" si="11"/>
        <v>0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0</v>
      </c>
      <c r="J21" s="14">
        <f t="shared" si="11"/>
        <v>8.1871345029239762E-2</v>
      </c>
      <c r="K21" s="8"/>
    </row>
    <row r="22" spans="1:11" s="2" customFormat="1" ht="13.4" customHeight="1" x14ac:dyDescent="0.25">
      <c r="A22" s="3" t="str">
        <f t="shared" si="4"/>
        <v>Variable 1</v>
      </c>
      <c r="B22" s="4"/>
      <c r="C22" s="4"/>
      <c r="D22" s="4"/>
      <c r="E22" s="14">
        <f t="shared" ref="E22:J22" si="12">IF(E$13=0,0,E11/E$13)</f>
        <v>0</v>
      </c>
      <c r="F22" s="14">
        <f t="shared" si="12"/>
        <v>0</v>
      </c>
      <c r="G22" s="14">
        <f t="shared" si="12"/>
        <v>0</v>
      </c>
      <c r="H22" s="14">
        <f t="shared" si="12"/>
        <v>0</v>
      </c>
      <c r="I22" s="14">
        <f t="shared" si="12"/>
        <v>0</v>
      </c>
      <c r="J22" s="14">
        <f t="shared" si="12"/>
        <v>0</v>
      </c>
      <c r="K22" s="8"/>
    </row>
    <row r="23" spans="1:11" s="2" customFormat="1" x14ac:dyDescent="0.25">
      <c r="A23" s="3" t="str">
        <f t="shared" si="4"/>
        <v>Variable 2</v>
      </c>
      <c r="B23" s="4"/>
      <c r="C23" s="4"/>
      <c r="D23" s="4"/>
      <c r="E23" s="12">
        <f t="shared" ref="E23:J23" si="13">IF(E$13=0,0,E12/E$13)</f>
        <v>0</v>
      </c>
      <c r="F23" s="12">
        <f t="shared" si="13"/>
        <v>0</v>
      </c>
      <c r="G23" s="12">
        <f t="shared" si="13"/>
        <v>0</v>
      </c>
      <c r="H23" s="12">
        <f t="shared" si="13"/>
        <v>0</v>
      </c>
      <c r="I23" s="12">
        <f t="shared" si="13"/>
        <v>0</v>
      </c>
      <c r="J23" s="12">
        <f t="shared" si="13"/>
        <v>0</v>
      </c>
      <c r="K23" s="8"/>
    </row>
    <row r="24" spans="1:11" s="2" customFormat="1" x14ac:dyDescent="0.25">
      <c r="A24" s="3"/>
      <c r="B24" s="4"/>
      <c r="C24" s="4"/>
      <c r="D24" s="4"/>
      <c r="E24" s="9"/>
      <c r="F24" s="9"/>
      <c r="G24" s="9"/>
      <c r="H24" s="9"/>
      <c r="I24" s="9"/>
      <c r="J24" s="9"/>
      <c r="K24" s="4"/>
    </row>
    <row r="25" spans="1:11" s="2" customFormat="1" ht="13" x14ac:dyDescent="0.25">
      <c r="A25" s="3" t="s">
        <v>20</v>
      </c>
      <c r="B25" s="4"/>
      <c r="C25" s="4"/>
      <c r="D25" s="4"/>
      <c r="E25" s="16">
        <f t="shared" ref="E25:J25" si="14">SUMPRODUCT($D5:$D12,E16:E23)</f>
        <v>6.2000000000000011</v>
      </c>
      <c r="F25" s="16">
        <f t="shared" si="14"/>
        <v>6.0607594936708873</v>
      </c>
      <c r="G25" s="16">
        <f t="shared" si="14"/>
        <v>6.00949152542373</v>
      </c>
      <c r="H25" s="16">
        <f t="shared" si="14"/>
        <v>5.9436699857752497</v>
      </c>
      <c r="I25" s="16">
        <f t="shared" si="14"/>
        <v>5.886878980891721</v>
      </c>
      <c r="J25" s="16">
        <f t="shared" si="14"/>
        <v>5.8470175438596499</v>
      </c>
      <c r="K25" s="6"/>
    </row>
    <row r="26" spans="1:11" s="2" customFormat="1" ht="13" x14ac:dyDescent="0.25">
      <c r="A26" s="3"/>
      <c r="B26" s="4"/>
      <c r="C26" s="4"/>
      <c r="D26" s="4"/>
      <c r="E26" s="11"/>
      <c r="F26" s="11"/>
      <c r="G26" s="11"/>
      <c r="H26" s="11"/>
      <c r="I26" s="11"/>
      <c r="J26" s="11"/>
      <c r="K26" s="6"/>
    </row>
    <row r="27" spans="1:11" s="2" customFormat="1" x14ac:dyDescent="0.25">
      <c r="A27" s="3" t="s">
        <v>22</v>
      </c>
      <c r="B27" s="4"/>
      <c r="C27" s="4"/>
      <c r="D27" s="4"/>
      <c r="E27" s="20"/>
      <c r="F27" s="20"/>
      <c r="G27" s="20"/>
      <c r="H27" s="20"/>
      <c r="I27" s="20"/>
      <c r="J27" s="20">
        <f>SUMPRODUCT(E25:J25,E13:J13)/SUM(E13:J13)</f>
        <v>5.9448042804843713</v>
      </c>
      <c r="K27" s="4"/>
    </row>
    <row r="28" spans="1:11" s="2" customFormat="1" x14ac:dyDescent="0.25">
      <c r="A28" s="3"/>
      <c r="B28" s="4"/>
      <c r="C28" s="4"/>
      <c r="D28" s="4"/>
      <c r="E28" s="9"/>
      <c r="F28" s="9"/>
      <c r="G28" s="9"/>
      <c r="H28" s="9"/>
      <c r="I28" s="9"/>
      <c r="J28" s="9"/>
      <c r="K28" s="4"/>
    </row>
    <row r="29" spans="1:11" x14ac:dyDescent="0.25">
      <c r="A29" s="22" t="s">
        <v>71</v>
      </c>
      <c r="B29" s="4"/>
      <c r="E29" s="17"/>
      <c r="F29" s="17"/>
      <c r="G29" s="17"/>
      <c r="H29" s="17"/>
      <c r="I29" s="17"/>
      <c r="J29" s="17">
        <f>+'FD and Out-turn RoR'!B22+'FD and Out-turn RoR'!B23</f>
        <v>6.1</v>
      </c>
    </row>
    <row r="30" spans="1:11" x14ac:dyDescent="0.25">
      <c r="E30" s="18"/>
      <c r="F30" s="18"/>
      <c r="G30" s="18"/>
      <c r="H30" s="18"/>
      <c r="I30" s="18"/>
      <c r="J30" s="18"/>
    </row>
    <row r="31" spans="1:11" x14ac:dyDescent="0.25">
      <c r="A31" t="s">
        <v>23</v>
      </c>
      <c r="E31" s="19"/>
      <c r="F31" s="19"/>
      <c r="G31" s="19"/>
      <c r="H31" s="19"/>
      <c r="I31" s="19"/>
      <c r="J31" s="19">
        <v>1</v>
      </c>
    </row>
    <row r="32" spans="1:11" x14ac:dyDescent="0.25">
      <c r="E32" s="17"/>
      <c r="F32" s="17"/>
      <c r="G32" s="17"/>
      <c r="H32" s="17"/>
      <c r="I32" s="17"/>
      <c r="J32" s="17"/>
    </row>
    <row r="33" spans="1:10" x14ac:dyDescent="0.25">
      <c r="A33" t="s">
        <v>24</v>
      </c>
      <c r="E33" s="17"/>
      <c r="F33" s="17"/>
      <c r="G33" s="17"/>
      <c r="H33" s="17"/>
      <c r="I33" s="17"/>
      <c r="J33" s="17">
        <f t="shared" ref="J33" si="15">(+J27-J29)*J31+J29</f>
        <v>5.9448042804843713</v>
      </c>
    </row>
    <row r="34" spans="1:10" x14ac:dyDescent="0.25">
      <c r="J34" s="68"/>
    </row>
  </sheetData>
  <phoneticPr fontId="16" type="noConversion"/>
  <pageMargins left="0.75" right="0.75" top="1" bottom="1" header="0.5" footer="0.5"/>
  <pageSetup paperSize="9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54"/>
  <sheetViews>
    <sheetView workbookViewId="0">
      <selection activeCell="K17" sqref="K17"/>
    </sheetView>
  </sheetViews>
  <sheetFormatPr defaultRowHeight="12.5" x14ac:dyDescent="0.25"/>
  <cols>
    <col min="1" max="1" width="17.36328125" customWidth="1"/>
    <col min="2" max="2" width="6.54296875" bestFit="1" customWidth="1"/>
    <col min="3" max="3" width="6.54296875" style="37" bestFit="1" customWidth="1"/>
    <col min="4" max="7" width="7.1796875" style="37" customWidth="1"/>
    <col min="8" max="8" width="6.54296875" style="37" bestFit="1" customWidth="1"/>
  </cols>
  <sheetData>
    <row r="1" spans="1:8" ht="13" x14ac:dyDescent="0.3">
      <c r="A1" s="1" t="s">
        <v>70</v>
      </c>
    </row>
    <row r="2" spans="1:8" ht="13" x14ac:dyDescent="0.3">
      <c r="A2" s="1"/>
    </row>
    <row r="3" spans="1:8" ht="13" x14ac:dyDescent="0.3">
      <c r="A3" s="36" t="s">
        <v>62</v>
      </c>
    </row>
    <row r="4" spans="1:8" x14ac:dyDescent="0.25">
      <c r="A4" s="51" t="s">
        <v>60</v>
      </c>
    </row>
    <row r="5" spans="1:8" x14ac:dyDescent="0.25">
      <c r="C5" s="39"/>
      <c r="D5" s="39"/>
      <c r="E5" s="39"/>
      <c r="F5" s="39"/>
      <c r="G5" s="39"/>
      <c r="H5" s="39"/>
    </row>
    <row r="6" spans="1:8" ht="13" x14ac:dyDescent="0.3">
      <c r="A6" s="41"/>
      <c r="B6" s="57">
        <v>2024</v>
      </c>
      <c r="C6" s="57">
        <v>2025</v>
      </c>
      <c r="D6" s="57">
        <v>2026</v>
      </c>
      <c r="E6" s="57">
        <v>2027</v>
      </c>
      <c r="F6" s="57">
        <v>2028</v>
      </c>
      <c r="G6" s="57">
        <v>2029</v>
      </c>
      <c r="H6" s="57">
        <v>2030</v>
      </c>
    </row>
    <row r="7" spans="1:8" ht="13" x14ac:dyDescent="0.3">
      <c r="A7" s="36" t="s">
        <v>45</v>
      </c>
      <c r="B7" s="55"/>
      <c r="C7" s="55"/>
      <c r="D7" s="59"/>
      <c r="E7" s="59"/>
      <c r="F7" s="59"/>
      <c r="G7" s="59"/>
      <c r="H7" s="59"/>
    </row>
    <row r="8" spans="1:8" ht="13" x14ac:dyDescent="0.3">
      <c r="A8" s="36" t="s">
        <v>46</v>
      </c>
      <c r="B8" s="55"/>
      <c r="C8" s="55"/>
      <c r="D8" s="59"/>
      <c r="E8" s="59"/>
      <c r="F8" s="59"/>
      <c r="G8" s="59"/>
      <c r="H8" s="59"/>
    </row>
    <row r="9" spans="1:8" ht="13" x14ac:dyDescent="0.3">
      <c r="A9" s="36" t="s">
        <v>47</v>
      </c>
      <c r="B9" s="55"/>
      <c r="C9" s="55"/>
      <c r="D9" s="59"/>
      <c r="E9" s="59"/>
      <c r="F9" s="59"/>
      <c r="G9" s="59"/>
      <c r="H9" s="59"/>
    </row>
    <row r="10" spans="1:8" ht="13" x14ac:dyDescent="0.3">
      <c r="A10" s="36" t="s">
        <v>48</v>
      </c>
      <c r="B10" s="55"/>
      <c r="C10" s="55"/>
      <c r="D10" s="59"/>
      <c r="E10" s="59"/>
      <c r="F10" s="59"/>
      <c r="G10" s="59"/>
      <c r="H10" s="59"/>
    </row>
    <row r="11" spans="1:8" ht="13" x14ac:dyDescent="0.3">
      <c r="A11" s="36" t="s">
        <v>49</v>
      </c>
      <c r="B11" s="55"/>
      <c r="C11" s="55"/>
      <c r="D11" s="59"/>
      <c r="E11" s="59"/>
      <c r="F11" s="59"/>
      <c r="G11" s="59"/>
      <c r="H11" s="59"/>
    </row>
    <row r="12" spans="1:8" ht="13" x14ac:dyDescent="0.3">
      <c r="A12" s="36" t="s">
        <v>50</v>
      </c>
      <c r="B12" s="55"/>
      <c r="C12" s="55"/>
      <c r="D12" s="59"/>
      <c r="E12" s="59"/>
      <c r="F12" s="59"/>
      <c r="G12" s="59"/>
      <c r="H12" s="59"/>
    </row>
    <row r="13" spans="1:8" ht="13" x14ac:dyDescent="0.3">
      <c r="A13" s="36" t="s">
        <v>51</v>
      </c>
      <c r="B13" s="55"/>
      <c r="C13" s="55"/>
      <c r="D13" s="59"/>
      <c r="E13" s="59"/>
      <c r="F13" s="59"/>
      <c r="G13" s="59"/>
      <c r="H13" s="59"/>
    </row>
    <row r="14" spans="1:8" ht="13" x14ac:dyDescent="0.3">
      <c r="A14" s="36" t="s">
        <v>52</v>
      </c>
      <c r="B14" s="55"/>
      <c r="C14" s="55"/>
      <c r="D14" s="59"/>
      <c r="E14" s="59"/>
      <c r="F14" s="59"/>
      <c r="G14" s="59"/>
      <c r="H14" s="59"/>
    </row>
    <row r="15" spans="1:8" ht="13" x14ac:dyDescent="0.3">
      <c r="A15" s="36" t="s">
        <v>53</v>
      </c>
      <c r="B15" s="52"/>
      <c r="C15" s="52"/>
      <c r="D15" s="59"/>
      <c r="E15" s="59"/>
      <c r="F15" s="59"/>
      <c r="G15" s="59"/>
      <c r="H15" s="59"/>
    </row>
    <row r="16" spans="1:8" ht="13" x14ac:dyDescent="0.3">
      <c r="A16" s="36" t="s">
        <v>54</v>
      </c>
      <c r="B16" s="52">
        <v>129</v>
      </c>
      <c r="C16" s="52">
        <f t="shared" ref="C16:H16" si="0">+B16*1.02</f>
        <v>131.58000000000001</v>
      </c>
      <c r="D16" s="52">
        <f t="shared" si="0"/>
        <v>134.2116</v>
      </c>
      <c r="E16" s="52">
        <f t="shared" si="0"/>
        <v>136.89583200000001</v>
      </c>
      <c r="F16" s="52">
        <f t="shared" si="0"/>
        <v>139.63374864000002</v>
      </c>
      <c r="G16" s="52">
        <f t="shared" si="0"/>
        <v>142.42642361280002</v>
      </c>
      <c r="H16" s="52">
        <f t="shared" si="0"/>
        <v>145.27495208505601</v>
      </c>
    </row>
    <row r="17" spans="1:8" ht="13" x14ac:dyDescent="0.3">
      <c r="A17" s="36" t="s">
        <v>55</v>
      </c>
      <c r="B17" s="52"/>
      <c r="C17" s="52"/>
      <c r="D17" s="59"/>
      <c r="E17" s="59"/>
      <c r="F17" s="59"/>
      <c r="G17" s="59"/>
      <c r="H17" s="59"/>
    </row>
    <row r="18" spans="1:8" ht="13" x14ac:dyDescent="0.3">
      <c r="A18" s="36" t="s">
        <v>56</v>
      </c>
      <c r="B18" s="52"/>
      <c r="C18" s="52"/>
      <c r="D18" s="59"/>
      <c r="E18" s="59"/>
      <c r="F18" s="59"/>
      <c r="G18" s="59"/>
      <c r="H18" s="59"/>
    </row>
    <row r="19" spans="1:8" ht="13" x14ac:dyDescent="0.3">
      <c r="A19" s="36"/>
      <c r="B19" s="59"/>
      <c r="C19" s="59"/>
      <c r="D19" s="59"/>
      <c r="E19" s="59"/>
      <c r="F19" s="59"/>
      <c r="G19" s="59"/>
      <c r="H19" s="59"/>
    </row>
    <row r="20" spans="1:8" ht="13" x14ac:dyDescent="0.3">
      <c r="A20" s="36" t="s">
        <v>69</v>
      </c>
      <c r="B20" s="60">
        <f>+B16</f>
        <v>129</v>
      </c>
      <c r="C20" s="60">
        <f t="shared" ref="C20:H20" si="1">+C16</f>
        <v>131.58000000000001</v>
      </c>
      <c r="D20" s="60">
        <f t="shared" si="1"/>
        <v>134.2116</v>
      </c>
      <c r="E20" s="60">
        <f t="shared" si="1"/>
        <v>136.89583200000001</v>
      </c>
      <c r="F20" s="60">
        <f t="shared" si="1"/>
        <v>139.63374864000002</v>
      </c>
      <c r="G20" s="60">
        <f t="shared" si="1"/>
        <v>142.42642361280002</v>
      </c>
      <c r="H20" s="60">
        <f t="shared" si="1"/>
        <v>145.27495208505601</v>
      </c>
    </row>
    <row r="21" spans="1:8" ht="13" x14ac:dyDescent="0.3">
      <c r="A21" s="36" t="s">
        <v>75</v>
      </c>
      <c r="B21" s="60"/>
      <c r="C21" s="56">
        <f t="shared" ref="C21:H21" si="2">(+C20/B20-1)*100</f>
        <v>2.0000000000000018</v>
      </c>
      <c r="D21" s="56">
        <f t="shared" si="2"/>
        <v>2.0000000000000018</v>
      </c>
      <c r="E21" s="56">
        <f t="shared" si="2"/>
        <v>2.0000000000000018</v>
      </c>
      <c r="F21" s="56">
        <f t="shared" si="2"/>
        <v>2.0000000000000018</v>
      </c>
      <c r="G21" s="56">
        <f t="shared" si="2"/>
        <v>2.0000000000000018</v>
      </c>
      <c r="H21" s="56">
        <f t="shared" si="2"/>
        <v>2.0000000000000018</v>
      </c>
    </row>
    <row r="22" spans="1:8" ht="13" x14ac:dyDescent="0.3">
      <c r="A22" s="36" t="s">
        <v>80</v>
      </c>
      <c r="H22" s="56">
        <f>AVERAGE(C21:H21)</f>
        <v>2.0000000000000018</v>
      </c>
    </row>
    <row r="25" spans="1:8" x14ac:dyDescent="0.25">
      <c r="C25" s="52"/>
    </row>
    <row r="26" spans="1:8" x14ac:dyDescent="0.25">
      <c r="C26" s="52"/>
    </row>
    <row r="27" spans="1:8" x14ac:dyDescent="0.25">
      <c r="C27" s="52"/>
    </row>
    <row r="28" spans="1:8" x14ac:dyDescent="0.25">
      <c r="C28" s="52"/>
    </row>
    <row r="29" spans="1:8" x14ac:dyDescent="0.25">
      <c r="C29" s="52"/>
    </row>
    <row r="30" spans="1:8" x14ac:dyDescent="0.25">
      <c r="C30" s="52"/>
    </row>
    <row r="31" spans="1:8" x14ac:dyDescent="0.25">
      <c r="C31" s="52"/>
    </row>
    <row r="32" spans="1:8" x14ac:dyDescent="0.25">
      <c r="C32" s="52"/>
    </row>
    <row r="33" spans="3:3" x14ac:dyDescent="0.25">
      <c r="C33" s="52"/>
    </row>
    <row r="34" spans="3:3" x14ac:dyDescent="0.25">
      <c r="C34" s="52"/>
    </row>
    <row r="35" spans="3:3" x14ac:dyDescent="0.25">
      <c r="C35" s="52"/>
    </row>
    <row r="36" spans="3:3" x14ac:dyDescent="0.25">
      <c r="C36" s="52"/>
    </row>
    <row r="37" spans="3:3" x14ac:dyDescent="0.25">
      <c r="C37" s="53"/>
    </row>
    <row r="40" spans="3:3" x14ac:dyDescent="0.25">
      <c r="C40" s="52"/>
    </row>
    <row r="41" spans="3:3" x14ac:dyDescent="0.25">
      <c r="C41" s="52"/>
    </row>
    <row r="42" spans="3:3" x14ac:dyDescent="0.25">
      <c r="C42" s="52"/>
    </row>
    <row r="43" spans="3:3" x14ac:dyDescent="0.25">
      <c r="C43" s="52"/>
    </row>
    <row r="44" spans="3:3" x14ac:dyDescent="0.25">
      <c r="C44" s="52"/>
    </row>
    <row r="45" spans="3:3" x14ac:dyDescent="0.25">
      <c r="C45" s="52"/>
    </row>
    <row r="46" spans="3:3" x14ac:dyDescent="0.25">
      <c r="C46" s="52"/>
    </row>
    <row r="47" spans="3:3" x14ac:dyDescent="0.25">
      <c r="C47" s="52"/>
    </row>
    <row r="48" spans="3:3" x14ac:dyDescent="0.25">
      <c r="C48" s="52"/>
    </row>
    <row r="49" spans="3:3" x14ac:dyDescent="0.25">
      <c r="C49" s="52"/>
    </row>
    <row r="50" spans="3:3" x14ac:dyDescent="0.25">
      <c r="C50" s="52"/>
    </row>
    <row r="51" spans="3:3" x14ac:dyDescent="0.25">
      <c r="C51" s="52"/>
    </row>
    <row r="54" spans="3:3" x14ac:dyDescent="0.25">
      <c r="C54" s="54"/>
    </row>
  </sheetData>
  <hyperlinks>
    <hyperlink ref="A4" r:id="rId1" xr:uid="{00000000-0004-0000-0700-000000000000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FD and Out-turn RoR</vt:lpstr>
      <vt:lpstr>Risk Free Rate</vt:lpstr>
      <vt:lpstr>Cost of New Debt</vt:lpstr>
      <vt:lpstr>Inflation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2016-07-28T16:17:50Z</dcterms:created>
  <dcterms:modified xsi:type="dcterms:W3CDTF">2023-11-21T10:01:41Z</dcterms:modified>
  <cp:contentStatus/>
</cp:coreProperties>
</file>