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\\pr-ureg-docs\ofreg ni\NETWORK GROUP\Industry Performance &amp; Compliance\RIGS - GAS\2022-23 TSO - RIGS\02 = Consultation\"/>
    </mc:Choice>
  </mc:AlternateContent>
  <xr:revisionPtr revIDLastSave="0" documentId="13_ncr:1_{B16A84AA-FC01-42D6-A9A8-E3986602E5A7}" xr6:coauthVersionLast="47" xr6:coauthVersionMax="47" xr10:uidLastSave="{00000000-0000-0000-0000-000000000000}"/>
  <bookViews>
    <workbookView xWindow="28680" yWindow="-120" windowWidth="29040" windowHeight="15840" tabRatio="737" xr2:uid="{00000000-000D-0000-FFFF-FFFF00000000}"/>
  </bookViews>
  <sheets>
    <sheet name="Index" sheetId="111" r:id="rId1"/>
    <sheet name="Key " sheetId="1" r:id="rId2"/>
    <sheet name="Inflation" sheetId="112" r:id="rId3"/>
    <sheet name="Change Log" sheetId="127" r:id="rId4"/>
    <sheet name="Table 1 - GNI (UK) Costs" sheetId="98" r:id="rId5"/>
    <sheet name="Table 2 - Staff " sheetId="110" r:id="rId6"/>
    <sheet name="Table 2a - Support Staff" sheetId="116" r:id="rId7"/>
    <sheet name="Table 2b - Eng Staff " sheetId="119" r:id="rId8"/>
    <sheet name="Table 2c - GMO Staff" sheetId="117" r:id="rId9"/>
    <sheet name="Table 3 - Admin" sheetId="115" r:id="rId10"/>
    <sheet name="Table 4 - Maintenance" sheetId="114" r:id="rId11"/>
    <sheet name="Table 5 - Uncontrol" sheetId="113" r:id="rId12"/>
    <sheet name="Table 6 - Repex" sheetId="109" r:id="rId13"/>
    <sheet name="Table 7 - Reporting Chapter" sheetId="126" r:id="rId14"/>
    <sheet name="Table 8 - Summary" sheetId="122" r:id="rId15"/>
  </sheets>
  <definedNames>
    <definedName name="_Order1" hidden="1">255</definedName>
    <definedName name="_Order2" hidden="1">255</definedName>
    <definedName name="_xlnm.Print_Area" localSheetId="2">Inflation!$A$1:$Q$32</definedName>
    <definedName name="_xlnm.Print_Area" localSheetId="4">'Table 1 - GNI (UK) Costs'!$B$2:$P$68</definedName>
    <definedName name="_xlnm.Print_Area" localSheetId="5">'Table 2 - Staff '!$B$2:$P$37</definedName>
    <definedName name="_xlnm.Print_Area" localSheetId="6">'Table 2a - Support Staff'!$B$2:$P$37</definedName>
    <definedName name="_xlnm.Print_Area" localSheetId="7">'Table 2b - Eng Staff '!$B$2:$P$37</definedName>
    <definedName name="_xlnm.Print_Area" localSheetId="8">'Table 2c - GMO Staff'!$B$2:$P$37</definedName>
    <definedName name="_xlnm.Print_Area" localSheetId="9">'Table 3 - Admin'!$B$2:$P$36</definedName>
    <definedName name="_xlnm.Print_Area" localSheetId="10">'Table 4 - Maintenance'!$B$2:$Q$74</definedName>
    <definedName name="_xlnm.Print_Area" localSheetId="11">'Table 5 - Uncontrol'!$B$2:$P$53</definedName>
    <definedName name="_xlnm.Print_Area" localSheetId="12">'Table 6 - Repex'!#REF!</definedName>
    <definedName name="_xlnm.Print_Area" localSheetId="14">'Table 8 - Summary'!$B$2:$M$44</definedName>
  </definedNames>
  <calcPr calcId="191029"/>
  <customWorkbookViews>
    <customWorkbookView name="stewart - Personal View" guid="{F340C8D7-4E9F-4632-8DFC-4C51DEF7AB5A}" mergeInterval="0" personalView="1" maximized="1" xWindow="1" yWindow="1" windowWidth="1680" windowHeight="787" tabRatio="737" activeSheetId="22" showComments="commIndAndComment"/>
    <customWorkbookView name="mills - Personal View" guid="{ABE47515-9F00-4757-9737-BAFEEF96F8FA}" mergeInterval="0" personalView="1" maximized="1" xWindow="1" yWindow="1" windowWidth="1280" windowHeight="537" tabRatio="819" activeSheetId="32" showComments="commIndAndComment"/>
    <customWorkbookView name="craig - Personal View" guid="{C4E7D839-EA58-4A93-9DA2-A11A9D9A3134}" mergeInterval="0" personalView="1" maximized="1" xWindow="1" yWindow="1" windowWidth="1400" windowHeight="783" tabRatio="620" activeSheetId="15"/>
    <customWorkbookView name="Naylor - Personal View" guid="{FA539445-A77A-4A28-B8FD-A25D18E141AC}" mergeInterval="0" personalView="1" maximized="1" xWindow="1" yWindow="1" windowWidth="1680" windowHeight="832" tabRatio="737" activeSheetId="20"/>
    <customWorkbookView name="colville - Personal View" guid="{91E5C65A-A02B-4E83-B3A4-B1B16DE975C3}" mergeInterval="0" personalView="1" maximized="1" xWindow="1" yWindow="1" windowWidth="1680" windowHeight="787" tabRatio="620" activeSheetId="40"/>
    <customWorkbookView name="swales - Personal View" guid="{D221B1C6-FD4F-4EC0-9F68-6FA55C6CFD94}" mergeInterval="0" personalView="1" maximized="1" windowWidth="1676" windowHeight="887" tabRatio="797" activeSheetId="35"/>
    <customWorkbookView name="Head of IT - Personal View" guid="{D5E79100-4AE8-43A6-AB76-1294F977971A}" mergeInterval="0" personalView="1" maximized="1" xWindow="1" yWindow="1" windowWidth="1280" windowHeight="505" tabRatio="620" activeSheetId="36"/>
    <customWorkbookView name="magowan - Personal View" guid="{3EFCFB9D-F21B-4817-A00D-7E6B17F1F35E}" mergeInterval="0" personalView="1" maximized="1" xWindow="1" yWindow="1" windowWidth="1024" windowHeight="505" tabRatio="620" activeSheetId="9" showComments="commIndAndComment"/>
    <customWorkbookView name="trainor - Personal View" guid="{FE687FB1-5151-4D44-8177-B71484D4AB4A}" mergeInterval="0" personalView="1" maximized="1" windowWidth="1276" windowHeight="721" tabRatio="620" activeSheetId="2"/>
    <customWorkbookView name="Peter Naylor - Personal View" guid="{CF2CB0F1-ED7F-4C98-A426-921B2B022766}" mergeInterval="0" personalView="1" maximized="1" xWindow="1" yWindow="1" windowWidth="1663" windowHeight="275" tabRatio="759" activeSheetId="71"/>
    <customWorkbookView name="Roy Colville - Personal View" guid="{DF9F3B91-E934-46D9-9FCE-A4155C624A14}" mergeInterval="0" personalView="1" maximized="1" xWindow="1" yWindow="1" windowWidth="1680" windowHeight="787" tabRatio="73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4" i="109" l="1"/>
  <c r="M114" i="109"/>
  <c r="I114" i="109"/>
  <c r="J114" i="109"/>
  <c r="K114" i="109"/>
  <c r="L114" i="109"/>
  <c r="M113" i="109"/>
  <c r="I113" i="109"/>
  <c r="J113" i="109"/>
  <c r="K113" i="109"/>
  <c r="L113" i="109"/>
  <c r="H113" i="109"/>
  <c r="I112" i="109"/>
  <c r="I115" i="109" s="1"/>
  <c r="J112" i="109"/>
  <c r="J115" i="109" s="1"/>
  <c r="K112" i="109"/>
  <c r="K115" i="109" s="1"/>
  <c r="L112" i="109"/>
  <c r="L115" i="109" s="1"/>
  <c r="H112" i="109"/>
  <c r="H115" i="109" s="1"/>
  <c r="M115" i="109" l="1"/>
  <c r="L32" i="110" l="1"/>
  <c r="M32" i="110"/>
  <c r="N32" i="110"/>
  <c r="O32" i="110"/>
  <c r="K32" i="110"/>
  <c r="L28" i="110"/>
  <c r="M28" i="110"/>
  <c r="N28" i="110"/>
  <c r="O28" i="110"/>
  <c r="L27" i="110"/>
  <c r="M27" i="110"/>
  <c r="N27" i="110"/>
  <c r="O27" i="110"/>
  <c r="K28" i="110"/>
  <c r="K27" i="110"/>
  <c r="L23" i="110"/>
  <c r="M23" i="110"/>
  <c r="N23" i="110"/>
  <c r="O23" i="110"/>
  <c r="L22" i="110"/>
  <c r="M22" i="110"/>
  <c r="N22" i="110"/>
  <c r="O22" i="110"/>
  <c r="L21" i="110"/>
  <c r="M21" i="110"/>
  <c r="N21" i="110"/>
  <c r="O21" i="110"/>
  <c r="L20" i="110"/>
  <c r="M20" i="110"/>
  <c r="N20" i="110"/>
  <c r="O20" i="110"/>
  <c r="K23" i="110"/>
  <c r="K22" i="110"/>
  <c r="K21" i="110"/>
  <c r="K20" i="110"/>
  <c r="L16" i="110"/>
  <c r="M16" i="110"/>
  <c r="N16" i="110"/>
  <c r="O16" i="110"/>
  <c r="L15" i="110"/>
  <c r="M15" i="110"/>
  <c r="N15" i="110"/>
  <c r="O15" i="110"/>
  <c r="L14" i="110"/>
  <c r="M14" i="110"/>
  <c r="N14" i="110"/>
  <c r="O14" i="110"/>
  <c r="L13" i="110"/>
  <c r="M13" i="110"/>
  <c r="N13" i="110"/>
  <c r="O13" i="110"/>
  <c r="L12" i="110"/>
  <c r="M12" i="110"/>
  <c r="N12" i="110"/>
  <c r="O12" i="110"/>
  <c r="K16" i="110"/>
  <c r="K15" i="110"/>
  <c r="K14" i="110"/>
  <c r="K13" i="110"/>
  <c r="K12" i="110"/>
  <c r="L55" i="98"/>
  <c r="M55" i="98"/>
  <c r="N55" i="98"/>
  <c r="O55" i="98"/>
  <c r="K55" i="98"/>
  <c r="L52" i="98"/>
  <c r="M52" i="98"/>
  <c r="N52" i="98"/>
  <c r="O52" i="98"/>
  <c r="K52" i="98"/>
  <c r="L51" i="98"/>
  <c r="M51" i="98"/>
  <c r="N51" i="98"/>
  <c r="O51" i="98"/>
  <c r="K51" i="98"/>
  <c r="L30" i="98"/>
  <c r="M30" i="98"/>
  <c r="N30" i="98"/>
  <c r="O30" i="98"/>
  <c r="L29" i="98"/>
  <c r="M29" i="98"/>
  <c r="N29" i="98"/>
  <c r="O29" i="98"/>
  <c r="K30" i="98"/>
  <c r="K29" i="98"/>
  <c r="L26" i="98"/>
  <c r="M26" i="98"/>
  <c r="N26" i="98"/>
  <c r="O26" i="98"/>
  <c r="L25" i="98"/>
  <c r="M25" i="98"/>
  <c r="N25" i="98"/>
  <c r="O25" i="98"/>
  <c r="L24" i="98"/>
  <c r="M24" i="98"/>
  <c r="N24" i="98"/>
  <c r="O24" i="98"/>
  <c r="L23" i="98"/>
  <c r="M23" i="98"/>
  <c r="N23" i="98"/>
  <c r="O23" i="98"/>
  <c r="K26" i="98"/>
  <c r="K25" i="98"/>
  <c r="K24" i="98"/>
  <c r="K23" i="98"/>
  <c r="L22" i="98"/>
  <c r="M22" i="98"/>
  <c r="N22" i="98"/>
  <c r="O22" i="98"/>
  <c r="K22" i="98"/>
  <c r="L19" i="98"/>
  <c r="M19" i="98"/>
  <c r="N19" i="98"/>
  <c r="O19" i="98"/>
  <c r="K19" i="98"/>
  <c r="L16" i="98"/>
  <c r="M16" i="98"/>
  <c r="N16" i="98"/>
  <c r="O16" i="98"/>
  <c r="K16" i="98"/>
  <c r="L15" i="98"/>
  <c r="M15" i="98"/>
  <c r="N15" i="98"/>
  <c r="O15" i="98"/>
  <c r="K15" i="98"/>
  <c r="L14" i="98"/>
  <c r="M14" i="98"/>
  <c r="N14" i="98"/>
  <c r="O14" i="98"/>
  <c r="K14" i="98"/>
  <c r="L13" i="98"/>
  <c r="M13" i="98"/>
  <c r="N13" i="98"/>
  <c r="O13" i="98"/>
  <c r="K13" i="98"/>
  <c r="L12" i="98"/>
  <c r="M12" i="98"/>
  <c r="N12" i="98"/>
  <c r="O12" i="98"/>
  <c r="K12" i="98"/>
  <c r="I36" i="122" l="1"/>
  <c r="J36" i="122"/>
  <c r="K36" i="122"/>
  <c r="L36" i="122"/>
  <c r="H36" i="122"/>
  <c r="M12" i="109" l="1"/>
  <c r="H63" i="98"/>
  <c r="H36" i="114"/>
  <c r="I36" i="114"/>
  <c r="I41" i="114" s="1"/>
  <c r="H41" i="114"/>
  <c r="H29" i="117"/>
  <c r="H35" i="117" s="1"/>
  <c r="H24" i="117"/>
  <c r="H17" i="117"/>
  <c r="M55" i="109" l="1"/>
  <c r="M21" i="109"/>
  <c r="M103" i="109"/>
  <c r="M112" i="109" s="1"/>
  <c r="M92" i="109"/>
  <c r="M83" i="109"/>
  <c r="M76" i="109"/>
  <c r="M69" i="109"/>
  <c r="M62" i="109"/>
  <c r="M48" i="109"/>
  <c r="M40" i="109"/>
  <c r="M29" i="109"/>
  <c r="O57" i="113" l="1"/>
  <c r="K56" i="113"/>
  <c r="C57" i="113"/>
  <c r="C58" i="113" s="1"/>
  <c r="C59" i="113" s="1"/>
  <c r="C60" i="113" s="1"/>
  <c r="H52" i="113"/>
  <c r="C50" i="113"/>
  <c r="C51" i="113" s="1"/>
  <c r="C52" i="113" s="1"/>
  <c r="C53" i="113" s="1"/>
  <c r="I49" i="113"/>
  <c r="O43" i="113"/>
  <c r="O53" i="113" s="1"/>
  <c r="N43" i="113"/>
  <c r="N60" i="113" s="1"/>
  <c r="M43" i="113"/>
  <c r="M60" i="113" s="1"/>
  <c r="L43" i="113"/>
  <c r="L53" i="113" s="1"/>
  <c r="K43" i="113"/>
  <c r="K53" i="113" s="1"/>
  <c r="I43" i="113"/>
  <c r="I60" i="113" s="1"/>
  <c r="H43" i="113"/>
  <c r="H60" i="113" s="1"/>
  <c r="O42" i="113"/>
  <c r="O59" i="113" s="1"/>
  <c r="N42" i="113"/>
  <c r="N59" i="113" s="1"/>
  <c r="M42" i="113"/>
  <c r="M59" i="113" s="1"/>
  <c r="L42" i="113"/>
  <c r="L52" i="113" s="1"/>
  <c r="K42" i="113"/>
  <c r="K59" i="113" s="1"/>
  <c r="I42" i="113"/>
  <c r="I59" i="113" s="1"/>
  <c r="H42" i="113"/>
  <c r="H59" i="113" s="1"/>
  <c r="O41" i="113"/>
  <c r="O58" i="113" s="1"/>
  <c r="N41" i="113"/>
  <c r="N51" i="113" s="1"/>
  <c r="M41" i="113"/>
  <c r="M58" i="113" s="1"/>
  <c r="L41" i="113"/>
  <c r="L51" i="113" s="1"/>
  <c r="K41" i="113"/>
  <c r="K51" i="113" s="1"/>
  <c r="I41" i="113"/>
  <c r="I58" i="113" s="1"/>
  <c r="H41" i="113"/>
  <c r="H58" i="113" s="1"/>
  <c r="O40" i="113"/>
  <c r="O50" i="113" s="1"/>
  <c r="N40" i="113"/>
  <c r="N50" i="113" s="1"/>
  <c r="M40" i="113"/>
  <c r="M50" i="113" s="1"/>
  <c r="L40" i="113"/>
  <c r="L50" i="113" s="1"/>
  <c r="K40" i="113"/>
  <c r="K57" i="113" s="1"/>
  <c r="I40" i="113"/>
  <c r="I57" i="113" s="1"/>
  <c r="H40" i="113"/>
  <c r="H57" i="113" s="1"/>
  <c r="C40" i="113"/>
  <c r="C41" i="113" s="1"/>
  <c r="C42" i="113" s="1"/>
  <c r="C43" i="113" s="1"/>
  <c r="O39" i="113"/>
  <c r="O49" i="113" s="1"/>
  <c r="N39" i="113"/>
  <c r="N49" i="113" s="1"/>
  <c r="M39" i="113"/>
  <c r="M56" i="113" s="1"/>
  <c r="L39" i="113"/>
  <c r="L49" i="113" s="1"/>
  <c r="K39" i="113"/>
  <c r="K49" i="113" s="1"/>
  <c r="I39" i="113"/>
  <c r="I56" i="113" s="1"/>
  <c r="H39" i="113"/>
  <c r="H56" i="113" s="1"/>
  <c r="C31" i="113"/>
  <c r="C32" i="113" s="1"/>
  <c r="C33" i="113" s="1"/>
  <c r="O25" i="113"/>
  <c r="N25" i="113"/>
  <c r="M25" i="113"/>
  <c r="L25" i="113"/>
  <c r="K25" i="113"/>
  <c r="I25" i="113"/>
  <c r="H25" i="113"/>
  <c r="C24" i="113"/>
  <c r="C25" i="113" s="1"/>
  <c r="C26" i="113" s="1"/>
  <c r="C27" i="113" s="1"/>
  <c r="C19" i="113"/>
  <c r="C20" i="113" s="1"/>
  <c r="C13" i="113"/>
  <c r="C14" i="113" s="1"/>
  <c r="C15" i="113" s="1"/>
  <c r="H53" i="113" l="1"/>
  <c r="K60" i="113"/>
  <c r="N57" i="113"/>
  <c r="H50" i="113"/>
  <c r="I53" i="113"/>
  <c r="M57" i="113"/>
  <c r="I50" i="113"/>
  <c r="K58" i="113"/>
  <c r="L59" i="113"/>
  <c r="L57" i="113"/>
  <c r="K50" i="113"/>
  <c r="M53" i="113"/>
  <c r="O56" i="113"/>
  <c r="N53" i="113"/>
  <c r="O60" i="113"/>
  <c r="N58" i="113"/>
  <c r="N56" i="113"/>
  <c r="L58" i="113"/>
  <c r="L56" i="113"/>
  <c r="I52" i="113"/>
  <c r="L60" i="113"/>
  <c r="I51" i="113"/>
  <c r="H51" i="113"/>
  <c r="M52" i="113"/>
  <c r="K52" i="113"/>
  <c r="N52" i="113"/>
  <c r="O52" i="113"/>
  <c r="O51" i="113"/>
  <c r="M51" i="113"/>
  <c r="M49" i="113"/>
  <c r="H49" i="113"/>
  <c r="I38" i="122"/>
  <c r="H38" i="122"/>
  <c r="I23" i="122"/>
  <c r="J23" i="122"/>
  <c r="J38" i="122" s="1"/>
  <c r="K23" i="122"/>
  <c r="K38" i="122" s="1"/>
  <c r="L23" i="122"/>
  <c r="L38" i="122" s="1"/>
  <c r="H23" i="122"/>
  <c r="L39" i="122"/>
  <c r="K39" i="122"/>
  <c r="J39" i="122"/>
  <c r="I39" i="122"/>
  <c r="H39" i="122"/>
  <c r="C30" i="122"/>
  <c r="C31" i="122" s="1"/>
  <c r="C32" i="122" s="1"/>
  <c r="C33" i="122" s="1"/>
  <c r="C34" i="122" s="1"/>
  <c r="C35" i="122" s="1"/>
  <c r="C36" i="122" s="1"/>
  <c r="C37" i="122" s="1"/>
  <c r="C38" i="122" s="1"/>
  <c r="C39" i="122" s="1"/>
  <c r="C40" i="122" s="1"/>
  <c r="C19" i="122"/>
  <c r="C20" i="122" s="1"/>
  <c r="C21" i="122" s="1"/>
  <c r="C22" i="122" s="1"/>
  <c r="C23" i="122" s="1"/>
  <c r="C14" i="122"/>
  <c r="C15" i="122" s="1"/>
  <c r="C13" i="122"/>
  <c r="L40" i="115" l="1"/>
  <c r="M40" i="115"/>
  <c r="N40" i="115"/>
  <c r="O40" i="115"/>
  <c r="L43" i="115"/>
  <c r="M43" i="115"/>
  <c r="N43" i="115"/>
  <c r="O43" i="115"/>
  <c r="K43" i="115"/>
  <c r="K40" i="115"/>
  <c r="I40" i="115"/>
  <c r="I43" i="115"/>
  <c r="H43" i="115"/>
  <c r="H40" i="115" l="1"/>
  <c r="M13" i="112" l="1"/>
  <c r="N13" i="112"/>
  <c r="O13" i="112"/>
  <c r="L13" i="112"/>
  <c r="M14" i="112"/>
  <c r="N14" i="112"/>
  <c r="O14" i="112"/>
  <c r="L14" i="112"/>
  <c r="O64" i="114"/>
  <c r="N64" i="114"/>
  <c r="M64" i="114"/>
  <c r="L64" i="114"/>
  <c r="K64" i="114"/>
  <c r="I64" i="114"/>
  <c r="H64" i="114"/>
  <c r="I50" i="114"/>
  <c r="I83" i="114" s="1"/>
  <c r="H50" i="114"/>
  <c r="H83" i="114" s="1"/>
  <c r="O50" i="114"/>
  <c r="N50" i="114"/>
  <c r="M50" i="114"/>
  <c r="L50" i="114"/>
  <c r="K50" i="114"/>
  <c r="H81" i="114"/>
  <c r="M36" i="114"/>
  <c r="M41" i="114" s="1"/>
  <c r="M81" i="114" s="1"/>
  <c r="O36" i="114"/>
  <c r="N36" i="114"/>
  <c r="K36" i="114"/>
  <c r="K41" i="114" s="1"/>
  <c r="K81" i="114" s="1"/>
  <c r="L36" i="114"/>
  <c r="L41" i="114" s="1"/>
  <c r="L81" i="114" s="1"/>
  <c r="I81" i="114"/>
  <c r="O41" i="114"/>
  <c r="O81" i="114" s="1"/>
  <c r="I28" i="114"/>
  <c r="I80" i="114" s="1"/>
  <c r="H28" i="114"/>
  <c r="H80" i="114" s="1"/>
  <c r="O28" i="114"/>
  <c r="O80" i="114" s="1"/>
  <c r="L28" i="114"/>
  <c r="L80" i="114" s="1"/>
  <c r="K28" i="114"/>
  <c r="K80" i="114" s="1"/>
  <c r="N28" i="114"/>
  <c r="N80" i="114" s="1"/>
  <c r="M28" i="114"/>
  <c r="M80" i="114" s="1"/>
  <c r="I22" i="114"/>
  <c r="I79" i="114" s="1"/>
  <c r="H22" i="114"/>
  <c r="H79" i="114" s="1"/>
  <c r="N22" i="114"/>
  <c r="N79" i="114" s="1"/>
  <c r="O22" i="114"/>
  <c r="O79" i="114" s="1"/>
  <c r="K22" i="114"/>
  <c r="K79" i="114" s="1"/>
  <c r="M22" i="114"/>
  <c r="M79" i="114" s="1"/>
  <c r="L22" i="114"/>
  <c r="L79" i="114" s="1"/>
  <c r="O15" i="114"/>
  <c r="O78" i="114" s="1"/>
  <c r="N15" i="114"/>
  <c r="N78" i="114" s="1"/>
  <c r="M15" i="114"/>
  <c r="M78" i="114" s="1"/>
  <c r="L15" i="114"/>
  <c r="L78" i="114" s="1"/>
  <c r="K15" i="114"/>
  <c r="K78" i="114" s="1"/>
  <c r="I15" i="114"/>
  <c r="I78" i="114" s="1"/>
  <c r="H15" i="114"/>
  <c r="I25" i="115"/>
  <c r="I42" i="115" s="1"/>
  <c r="H25" i="115"/>
  <c r="H42" i="115" s="1"/>
  <c r="O25" i="115"/>
  <c r="O42" i="115" s="1"/>
  <c r="N25" i="115"/>
  <c r="N42" i="115" s="1"/>
  <c r="M25" i="115"/>
  <c r="M42" i="115" s="1"/>
  <c r="L25" i="115"/>
  <c r="L42" i="115" s="1"/>
  <c r="K25" i="115"/>
  <c r="K42" i="115" s="1"/>
  <c r="O20" i="115"/>
  <c r="O41" i="115" s="1"/>
  <c r="N20" i="115"/>
  <c r="M20" i="115"/>
  <c r="M41" i="115" s="1"/>
  <c r="L20" i="115"/>
  <c r="L41" i="115" s="1"/>
  <c r="K20" i="115"/>
  <c r="K41" i="115" s="1"/>
  <c r="I20" i="115"/>
  <c r="H20" i="115"/>
  <c r="H41" i="115" s="1"/>
  <c r="O29" i="117"/>
  <c r="N29" i="117"/>
  <c r="M29" i="117"/>
  <c r="L29" i="117"/>
  <c r="K29" i="117"/>
  <c r="I29" i="117"/>
  <c r="O24" i="117"/>
  <c r="N24" i="117"/>
  <c r="M24" i="117"/>
  <c r="L24" i="117"/>
  <c r="K24" i="117"/>
  <c r="I24" i="117"/>
  <c r="O17" i="117"/>
  <c r="N17" i="117"/>
  <c r="M17" i="117"/>
  <c r="L17" i="117"/>
  <c r="K17" i="117"/>
  <c r="I17" i="117"/>
  <c r="L35" i="119"/>
  <c r="H35" i="119"/>
  <c r="O29" i="119"/>
  <c r="N29" i="119"/>
  <c r="M29" i="119"/>
  <c r="M35" i="119" s="1"/>
  <c r="L29" i="119"/>
  <c r="K29" i="119"/>
  <c r="I29" i="119"/>
  <c r="H29" i="119"/>
  <c r="O24" i="119"/>
  <c r="N24" i="119"/>
  <c r="N35" i="119" s="1"/>
  <c r="M24" i="119"/>
  <c r="L24" i="119"/>
  <c r="K24" i="119"/>
  <c r="I24" i="119"/>
  <c r="H24" i="119"/>
  <c r="O17" i="119"/>
  <c r="N17" i="119"/>
  <c r="M17" i="119"/>
  <c r="L17" i="119"/>
  <c r="K17" i="119"/>
  <c r="I17" i="119"/>
  <c r="H17" i="119"/>
  <c r="M35" i="116"/>
  <c r="L35" i="116"/>
  <c r="O29" i="116"/>
  <c r="N29" i="116"/>
  <c r="M29" i="116"/>
  <c r="L29" i="116"/>
  <c r="K29" i="116"/>
  <c r="I29" i="116"/>
  <c r="H29" i="116"/>
  <c r="O24" i="116"/>
  <c r="N24" i="116"/>
  <c r="N35" i="116" s="1"/>
  <c r="M24" i="116"/>
  <c r="L24" i="116"/>
  <c r="K24" i="116"/>
  <c r="I24" i="116"/>
  <c r="H24" i="116"/>
  <c r="O17" i="116"/>
  <c r="N17" i="116"/>
  <c r="M17" i="116"/>
  <c r="L17" i="116"/>
  <c r="K17" i="116"/>
  <c r="I17" i="116"/>
  <c r="H17" i="116"/>
  <c r="I29" i="110"/>
  <c r="I24" i="110"/>
  <c r="I17" i="110"/>
  <c r="H29" i="110"/>
  <c r="H24" i="110"/>
  <c r="H17" i="110"/>
  <c r="I64" i="98"/>
  <c r="H64" i="98"/>
  <c r="I63" i="98"/>
  <c r="I62" i="98"/>
  <c r="H62" i="98"/>
  <c r="I61" i="98"/>
  <c r="H61" i="98"/>
  <c r="I60" i="98"/>
  <c r="H60" i="98"/>
  <c r="I59" i="98"/>
  <c r="H59" i="98"/>
  <c r="I58" i="98"/>
  <c r="H58" i="98"/>
  <c r="L29" i="110"/>
  <c r="O29" i="110"/>
  <c r="N29" i="110"/>
  <c r="M29" i="110"/>
  <c r="K29" i="110"/>
  <c r="O24" i="110"/>
  <c r="N24" i="110"/>
  <c r="M24" i="110"/>
  <c r="L24" i="110"/>
  <c r="K24" i="110"/>
  <c r="O17" i="110"/>
  <c r="N17" i="110"/>
  <c r="M17" i="110"/>
  <c r="L17" i="110"/>
  <c r="K17" i="110"/>
  <c r="O64" i="98"/>
  <c r="L37" i="122" s="1"/>
  <c r="N64" i="98"/>
  <c r="K37" i="122" s="1"/>
  <c r="M64" i="98"/>
  <c r="J37" i="122" s="1"/>
  <c r="L64" i="98"/>
  <c r="I37" i="122" s="1"/>
  <c r="K64" i="98"/>
  <c r="H37" i="122" s="1"/>
  <c r="O63" i="98"/>
  <c r="L33" i="122" s="1"/>
  <c r="L64" i="122" s="1"/>
  <c r="N63" i="98"/>
  <c r="K33" i="122" s="1"/>
  <c r="K64" i="122" s="1"/>
  <c r="M63" i="98"/>
  <c r="J33" i="122" s="1"/>
  <c r="J64" i="122" s="1"/>
  <c r="L63" i="98"/>
  <c r="I33" i="122" s="1"/>
  <c r="I64" i="122" s="1"/>
  <c r="K63" i="98"/>
  <c r="H33" i="122" s="1"/>
  <c r="H64" i="122" s="1"/>
  <c r="O62" i="98"/>
  <c r="L32" i="122" s="1"/>
  <c r="L59" i="122" s="1"/>
  <c r="L60" i="122" s="1"/>
  <c r="L61" i="122" s="1"/>
  <c r="N62" i="98"/>
  <c r="K32" i="122" s="1"/>
  <c r="K59" i="122" s="1"/>
  <c r="M62" i="98"/>
  <c r="J32" i="122" s="1"/>
  <c r="J59" i="122" s="1"/>
  <c r="L62" i="98"/>
  <c r="I32" i="122" s="1"/>
  <c r="I59" i="122" s="1"/>
  <c r="K62" i="98"/>
  <c r="H32" i="122" s="1"/>
  <c r="H59" i="122" s="1"/>
  <c r="O61" i="98"/>
  <c r="N61" i="98"/>
  <c r="M61" i="98"/>
  <c r="L61" i="98"/>
  <c r="K61" i="98"/>
  <c r="O60" i="98"/>
  <c r="N60" i="98"/>
  <c r="M60" i="98"/>
  <c r="L60" i="98"/>
  <c r="K60" i="98"/>
  <c r="O59" i="98"/>
  <c r="N59" i="98"/>
  <c r="M59" i="98"/>
  <c r="L59" i="98"/>
  <c r="K59" i="98"/>
  <c r="O58" i="98"/>
  <c r="N58" i="98"/>
  <c r="M58" i="98"/>
  <c r="L58" i="98"/>
  <c r="K58" i="98"/>
  <c r="H35" i="116" l="1"/>
  <c r="H35" i="110"/>
  <c r="O35" i="110"/>
  <c r="L34" i="122" s="1"/>
  <c r="L69" i="122" s="1"/>
  <c r="L70" i="122" s="1"/>
  <c r="L71" i="122" s="1"/>
  <c r="L35" i="110"/>
  <c r="I34" i="122" s="1"/>
  <c r="I69" i="122" s="1"/>
  <c r="I70" i="122" s="1"/>
  <c r="I71" i="122" s="1"/>
  <c r="N35" i="110"/>
  <c r="K34" i="122" s="1"/>
  <c r="K69" i="122" s="1"/>
  <c r="M35" i="117"/>
  <c r="I35" i="119"/>
  <c r="I35" i="116"/>
  <c r="I35" i="110"/>
  <c r="L105" i="109"/>
  <c r="L64" i="109"/>
  <c r="L65" i="109" s="1"/>
  <c r="L23" i="109"/>
  <c r="L24" i="109" s="1"/>
  <c r="L31" i="109"/>
  <c r="L32" i="109" s="1"/>
  <c r="L71" i="109"/>
  <c r="L42" i="109"/>
  <c r="L43" i="109" s="1"/>
  <c r="L78" i="109"/>
  <c r="L50" i="109"/>
  <c r="L51" i="109" s="1"/>
  <c r="L85" i="109"/>
  <c r="L86" i="109" s="1"/>
  <c r="L14" i="109"/>
  <c r="L15" i="109" s="1"/>
  <c r="L94" i="109"/>
  <c r="L95" i="109" s="1"/>
  <c r="L57" i="109"/>
  <c r="L58" i="109" s="1"/>
  <c r="J65" i="122"/>
  <c r="J66" i="122" s="1"/>
  <c r="I85" i="109"/>
  <c r="I86" i="109" s="1"/>
  <c r="I14" i="109"/>
  <c r="I15" i="109" s="1"/>
  <c r="I94" i="109"/>
  <c r="I95" i="109" s="1"/>
  <c r="I57" i="109"/>
  <c r="I58" i="109" s="1"/>
  <c r="I105" i="109"/>
  <c r="I64" i="109"/>
  <c r="I65" i="109" s="1"/>
  <c r="I23" i="109"/>
  <c r="I24" i="109" s="1"/>
  <c r="I31" i="109"/>
  <c r="I32" i="109" s="1"/>
  <c r="I71" i="109"/>
  <c r="I42" i="109"/>
  <c r="I43" i="109" s="1"/>
  <c r="I78" i="109"/>
  <c r="I50" i="109"/>
  <c r="I51" i="109" s="1"/>
  <c r="K94" i="109"/>
  <c r="K95" i="109" s="1"/>
  <c r="K57" i="109"/>
  <c r="K58" i="109" s="1"/>
  <c r="K105" i="109"/>
  <c r="K64" i="109"/>
  <c r="K65" i="109" s="1"/>
  <c r="K23" i="109"/>
  <c r="K24" i="109" s="1"/>
  <c r="K31" i="109"/>
  <c r="K32" i="109" s="1"/>
  <c r="K71" i="109"/>
  <c r="K42" i="109"/>
  <c r="K43" i="109" s="1"/>
  <c r="K78" i="109"/>
  <c r="K50" i="109"/>
  <c r="K51" i="109" s="1"/>
  <c r="K85" i="109"/>
  <c r="K86" i="109" s="1"/>
  <c r="K14" i="109"/>
  <c r="K15" i="109" s="1"/>
  <c r="K70" i="122"/>
  <c r="K71" i="122" s="1"/>
  <c r="K65" i="122"/>
  <c r="K66" i="122" s="1"/>
  <c r="J60" i="122"/>
  <c r="J61" i="122" s="1"/>
  <c r="I65" i="122"/>
  <c r="I66" i="122" s="1"/>
  <c r="J85" i="109"/>
  <c r="J86" i="109" s="1"/>
  <c r="J14" i="109"/>
  <c r="J15" i="109" s="1"/>
  <c r="J94" i="109"/>
  <c r="J95" i="109" s="1"/>
  <c r="J57" i="109"/>
  <c r="J58" i="109" s="1"/>
  <c r="J105" i="109"/>
  <c r="J64" i="109"/>
  <c r="J65" i="109" s="1"/>
  <c r="J23" i="109"/>
  <c r="J24" i="109" s="1"/>
  <c r="J31" i="109"/>
  <c r="J32" i="109" s="1"/>
  <c r="J71" i="109"/>
  <c r="J42" i="109"/>
  <c r="J43" i="109" s="1"/>
  <c r="J78" i="109"/>
  <c r="J50" i="109"/>
  <c r="J51" i="109" s="1"/>
  <c r="L65" i="122"/>
  <c r="L66" i="122" s="1"/>
  <c r="O35" i="116"/>
  <c r="I60" i="122"/>
  <c r="I61" i="122" s="1"/>
  <c r="K35" i="117"/>
  <c r="N34" i="115"/>
  <c r="N41" i="115"/>
  <c r="H31" i="122"/>
  <c r="H54" i="122" s="1"/>
  <c r="K83" i="114"/>
  <c r="O35" i="119"/>
  <c r="H49" i="114"/>
  <c r="H82" i="114" s="1"/>
  <c r="H78" i="114"/>
  <c r="K60" i="122"/>
  <c r="K61" i="122" s="1"/>
  <c r="K35" i="116"/>
  <c r="K35" i="119"/>
  <c r="J31" i="122"/>
  <c r="J54" i="122" s="1"/>
  <c r="J55" i="122" s="1"/>
  <c r="J56" i="122" s="1"/>
  <c r="M83" i="114"/>
  <c r="I35" i="117"/>
  <c r="I31" i="122"/>
  <c r="I54" i="122" s="1"/>
  <c r="I55" i="122" s="1"/>
  <c r="I56" i="122" s="1"/>
  <c r="L83" i="114"/>
  <c r="K35" i="110"/>
  <c r="H34" i="122" s="1"/>
  <c r="H69" i="122" s="1"/>
  <c r="N35" i="117"/>
  <c r="K31" i="122"/>
  <c r="K54" i="122" s="1"/>
  <c r="K55" i="122" s="1"/>
  <c r="K56" i="122" s="1"/>
  <c r="N83" i="114"/>
  <c r="L35" i="117"/>
  <c r="O35" i="117"/>
  <c r="I34" i="115"/>
  <c r="I44" i="115" s="1"/>
  <c r="I41" i="115"/>
  <c r="L31" i="122"/>
  <c r="L54" i="122" s="1"/>
  <c r="L55" i="122" s="1"/>
  <c r="L56" i="122" s="1"/>
  <c r="O83" i="114"/>
  <c r="H65" i="98"/>
  <c r="I65" i="98"/>
  <c r="M65" i="98"/>
  <c r="L65" i="98"/>
  <c r="N65" i="98"/>
  <c r="O65" i="98"/>
  <c r="M49" i="114"/>
  <c r="O49" i="114"/>
  <c r="I49" i="114"/>
  <c r="I82" i="114" s="1"/>
  <c r="K49" i="114"/>
  <c r="L49" i="114"/>
  <c r="N41" i="114"/>
  <c r="H34" i="115"/>
  <c r="H44" i="115" s="1"/>
  <c r="M34" i="115"/>
  <c r="L34" i="115"/>
  <c r="K34" i="115"/>
  <c r="O34" i="115"/>
  <c r="M35" i="110"/>
  <c r="J34" i="122" s="1"/>
  <c r="J69" i="122" s="1"/>
  <c r="J70" i="122" s="1"/>
  <c r="J71" i="122" s="1"/>
  <c r="K65" i="98"/>
  <c r="I72" i="109" l="1"/>
  <c r="J79" i="109"/>
  <c r="J72" i="109"/>
  <c r="N72" i="98"/>
  <c r="M72" i="98"/>
  <c r="L72" i="109"/>
  <c r="K79" i="109"/>
  <c r="L79" i="109"/>
  <c r="O72" i="98" s="1"/>
  <c r="K72" i="109"/>
  <c r="I79" i="109"/>
  <c r="L72" i="98" s="1"/>
  <c r="I30" i="122"/>
  <c r="I49" i="122" s="1"/>
  <c r="I50" i="122" s="1"/>
  <c r="I51" i="122" s="1"/>
  <c r="L82" i="114"/>
  <c r="H30" i="122"/>
  <c r="H49" i="122" s="1"/>
  <c r="K82" i="114"/>
  <c r="K29" i="122"/>
  <c r="N44" i="115"/>
  <c r="N49" i="114"/>
  <c r="N81" i="114"/>
  <c r="L29" i="122"/>
  <c r="O44" i="115"/>
  <c r="H29" i="122"/>
  <c r="K44" i="115"/>
  <c r="L30" i="122"/>
  <c r="L49" i="122" s="1"/>
  <c r="L50" i="122" s="1"/>
  <c r="L51" i="122" s="1"/>
  <c r="O82" i="114"/>
  <c r="I29" i="122"/>
  <c r="L44" i="115"/>
  <c r="J30" i="122"/>
  <c r="J49" i="122" s="1"/>
  <c r="J50" i="122" s="1"/>
  <c r="J51" i="122" s="1"/>
  <c r="M82" i="114"/>
  <c r="J29" i="122"/>
  <c r="M44" i="115"/>
  <c r="I44" i="122" l="1"/>
  <c r="I45" i="122" s="1"/>
  <c r="I46" i="122" s="1"/>
  <c r="I35" i="122"/>
  <c r="K44" i="122"/>
  <c r="K45" i="122" s="1"/>
  <c r="K46" i="122" s="1"/>
  <c r="J44" i="122"/>
  <c r="J45" i="122" s="1"/>
  <c r="J46" i="122" s="1"/>
  <c r="J35" i="122"/>
  <c r="K30" i="122"/>
  <c r="K49" i="122" s="1"/>
  <c r="K50" i="122" s="1"/>
  <c r="K51" i="122" s="1"/>
  <c r="N82" i="114"/>
  <c r="L44" i="122"/>
  <c r="L45" i="122" s="1"/>
  <c r="L46" i="122" s="1"/>
  <c r="L35" i="122"/>
  <c r="H44" i="122"/>
  <c r="H35" i="122"/>
  <c r="I40" i="122" l="1"/>
  <c r="I74" i="122"/>
  <c r="J74" i="122"/>
  <c r="J40" i="122"/>
  <c r="H74" i="122"/>
  <c r="H40" i="122"/>
  <c r="K35" i="122"/>
  <c r="L74" i="122"/>
  <c r="L40" i="122"/>
  <c r="L76" i="98"/>
  <c r="M76" i="98"/>
  <c r="N76" i="98"/>
  <c r="O76" i="98"/>
  <c r="K76" i="98"/>
  <c r="I76" i="98"/>
  <c r="H76" i="98"/>
  <c r="H81" i="122" l="1"/>
  <c r="I75" i="122"/>
  <c r="I76" i="122" s="1"/>
  <c r="I81" i="122"/>
  <c r="L81" i="122"/>
  <c r="L75" i="122"/>
  <c r="L76" i="122" s="1"/>
  <c r="K74" i="122"/>
  <c r="K40" i="122"/>
  <c r="J75" i="122"/>
  <c r="J76" i="122" s="1"/>
  <c r="J81" i="122"/>
  <c r="O44" i="116"/>
  <c r="N44" i="116"/>
  <c r="M44" i="116"/>
  <c r="L44" i="116"/>
  <c r="K44" i="116"/>
  <c r="I44" i="116"/>
  <c r="H44" i="116"/>
  <c r="O43" i="116"/>
  <c r="N43" i="116"/>
  <c r="M43" i="116"/>
  <c r="L43" i="116"/>
  <c r="K43" i="116"/>
  <c r="I43" i="116"/>
  <c r="H43" i="116"/>
  <c r="O42" i="116"/>
  <c r="N42" i="116"/>
  <c r="M42" i="116"/>
  <c r="L42" i="116"/>
  <c r="K42" i="116"/>
  <c r="I42" i="116"/>
  <c r="H42" i="116"/>
  <c r="C42" i="116"/>
  <c r="C43" i="116" s="1"/>
  <c r="O41" i="116"/>
  <c r="N41" i="116"/>
  <c r="M41" i="116"/>
  <c r="L41" i="116"/>
  <c r="K41" i="116"/>
  <c r="I41" i="116"/>
  <c r="H41" i="116"/>
  <c r="O44" i="117"/>
  <c r="N44" i="117"/>
  <c r="M44" i="117"/>
  <c r="L44" i="117"/>
  <c r="K44" i="117"/>
  <c r="I44" i="117"/>
  <c r="H44" i="117"/>
  <c r="O43" i="117"/>
  <c r="N43" i="117"/>
  <c r="M43" i="117"/>
  <c r="L43" i="117"/>
  <c r="K43" i="117"/>
  <c r="I43" i="117"/>
  <c r="H43" i="117"/>
  <c r="O42" i="117"/>
  <c r="N42" i="117"/>
  <c r="M42" i="117"/>
  <c r="L42" i="117"/>
  <c r="K42" i="117"/>
  <c r="I42" i="117"/>
  <c r="H42" i="117"/>
  <c r="C42" i="117"/>
  <c r="C43" i="117" s="1"/>
  <c r="O41" i="117"/>
  <c r="N41" i="117"/>
  <c r="M41" i="117"/>
  <c r="L41" i="117"/>
  <c r="K41" i="117"/>
  <c r="I41" i="117"/>
  <c r="H41" i="117"/>
  <c r="O44" i="119"/>
  <c r="N44" i="119"/>
  <c r="M44" i="119"/>
  <c r="L44" i="119"/>
  <c r="K44" i="119"/>
  <c r="I44" i="119"/>
  <c r="H44" i="119"/>
  <c r="O43" i="119"/>
  <c r="N43" i="119"/>
  <c r="M43" i="119"/>
  <c r="L43" i="119"/>
  <c r="K43" i="119"/>
  <c r="I43" i="119"/>
  <c r="H43" i="119"/>
  <c r="O42" i="119"/>
  <c r="N42" i="119"/>
  <c r="M42" i="119"/>
  <c r="L42" i="119"/>
  <c r="K42" i="119"/>
  <c r="I42" i="119"/>
  <c r="H42" i="119"/>
  <c r="C42" i="119"/>
  <c r="C43" i="119" s="1"/>
  <c r="O41" i="119"/>
  <c r="N41" i="119"/>
  <c r="M41" i="119"/>
  <c r="L41" i="119"/>
  <c r="K41" i="119"/>
  <c r="I41" i="119"/>
  <c r="H41" i="119"/>
  <c r="L42" i="110"/>
  <c r="M42" i="110"/>
  <c r="N42" i="110"/>
  <c r="O42" i="110"/>
  <c r="K42" i="110"/>
  <c r="H42" i="110"/>
  <c r="I42" i="110"/>
  <c r="L41" i="110"/>
  <c r="M41" i="110"/>
  <c r="N41" i="110"/>
  <c r="O41" i="110"/>
  <c r="K41" i="110"/>
  <c r="H41" i="110"/>
  <c r="I41" i="110"/>
  <c r="L78" i="98"/>
  <c r="M78" i="98"/>
  <c r="N78" i="98"/>
  <c r="O78" i="98"/>
  <c r="K78" i="98"/>
  <c r="H78" i="98"/>
  <c r="I78" i="98"/>
  <c r="L77" i="98"/>
  <c r="M77" i="98"/>
  <c r="N77" i="98"/>
  <c r="O77" i="98"/>
  <c r="K77" i="98"/>
  <c r="H77" i="98"/>
  <c r="I77" i="98"/>
  <c r="L75" i="98"/>
  <c r="M75" i="98"/>
  <c r="N75" i="98"/>
  <c r="O75" i="98"/>
  <c r="K75" i="98"/>
  <c r="H75" i="98"/>
  <c r="I75" i="98"/>
  <c r="L74" i="98"/>
  <c r="M74" i="98"/>
  <c r="N74" i="98"/>
  <c r="O74" i="98"/>
  <c r="K74" i="98"/>
  <c r="H74" i="98"/>
  <c r="I74" i="98"/>
  <c r="L73" i="98"/>
  <c r="M73" i="98"/>
  <c r="N73" i="98"/>
  <c r="O73" i="98"/>
  <c r="K73" i="98"/>
  <c r="H73" i="98"/>
  <c r="I73" i="98"/>
  <c r="L71" i="98"/>
  <c r="M71" i="98"/>
  <c r="N71" i="98"/>
  <c r="O71" i="98"/>
  <c r="K71" i="98"/>
  <c r="H71" i="98"/>
  <c r="I71" i="98"/>
  <c r="C72" i="98"/>
  <c r="C73" i="98" s="1"/>
  <c r="C74" i="98" s="1"/>
  <c r="C75" i="98" s="1"/>
  <c r="C76" i="98" s="1"/>
  <c r="C77" i="98" s="1"/>
  <c r="C78" i="98" s="1"/>
  <c r="K81" i="122" l="1"/>
  <c r="K75" i="122"/>
  <c r="K76" i="122" s="1"/>
  <c r="C45" i="114"/>
  <c r="C46" i="114" s="1"/>
  <c r="C28" i="117"/>
  <c r="C29" i="117" s="1"/>
  <c r="C21" i="117"/>
  <c r="C22" i="117" s="1"/>
  <c r="C23" i="117" s="1"/>
  <c r="C24" i="117" s="1"/>
  <c r="C13" i="117"/>
  <c r="C14" i="117" s="1"/>
  <c r="C15" i="117" s="1"/>
  <c r="C16" i="117" s="1"/>
  <c r="C17" i="117" s="1"/>
  <c r="C28" i="119"/>
  <c r="C29" i="119" s="1"/>
  <c r="C21" i="119"/>
  <c r="C22" i="119" s="1"/>
  <c r="C23" i="119" s="1"/>
  <c r="C24" i="119" s="1"/>
  <c r="C13" i="119"/>
  <c r="C14" i="119" s="1"/>
  <c r="C15" i="119" s="1"/>
  <c r="C16" i="119" s="1"/>
  <c r="C17" i="119" s="1"/>
  <c r="C28" i="116"/>
  <c r="C29" i="116" s="1"/>
  <c r="C21" i="116"/>
  <c r="C22" i="116" s="1"/>
  <c r="C23" i="116" s="1"/>
  <c r="C24" i="116" s="1"/>
  <c r="C13" i="116"/>
  <c r="C14" i="116" s="1"/>
  <c r="C15" i="116" s="1"/>
  <c r="C16" i="116" s="1"/>
  <c r="C17" i="116" s="1"/>
  <c r="C42" i="98"/>
  <c r="C43" i="98" s="1"/>
  <c r="C44" i="98" s="1"/>
  <c r="C45" i="98" s="1"/>
  <c r="C46" i="98" s="1"/>
  <c r="C47" i="98" s="1"/>
  <c r="C48" i="98" s="1"/>
  <c r="C30" i="98"/>
  <c r="C23" i="98"/>
  <c r="C16" i="115" l="1"/>
  <c r="C64" i="114" l="1"/>
  <c r="C32" i="114" l="1"/>
  <c r="C33" i="114" s="1"/>
  <c r="C34" i="114" s="1"/>
  <c r="C35" i="114" s="1"/>
  <c r="C36" i="114" s="1"/>
  <c r="C26" i="114"/>
  <c r="C27" i="114" s="1"/>
  <c r="C28" i="114" s="1"/>
  <c r="C29" i="115"/>
  <c r="C30" i="115" s="1"/>
  <c r="C31" i="115" s="1"/>
  <c r="C24" i="115"/>
  <c r="C25" i="115" s="1"/>
  <c r="K14" i="112" l="1"/>
  <c r="I14" i="112"/>
  <c r="H14" i="112"/>
  <c r="C59" i="98"/>
  <c r="C60" i="98" s="1"/>
  <c r="C61" i="98" s="1"/>
  <c r="C62" i="98" s="1"/>
  <c r="C63" i="98" s="1"/>
  <c r="C64" i="98" s="1"/>
  <c r="C65" i="98" s="1"/>
  <c r="H78" i="109" l="1"/>
  <c r="H50" i="109"/>
  <c r="H51" i="109" s="1"/>
  <c r="H85" i="109"/>
  <c r="H86" i="109" s="1"/>
  <c r="H14" i="109"/>
  <c r="H15" i="109" s="1"/>
  <c r="H94" i="109"/>
  <c r="H95" i="109" s="1"/>
  <c r="H57" i="109"/>
  <c r="H58" i="109" s="1"/>
  <c r="H105" i="109"/>
  <c r="H64" i="109"/>
  <c r="H65" i="109" s="1"/>
  <c r="H23" i="109"/>
  <c r="H24" i="109" s="1"/>
  <c r="H31" i="109"/>
  <c r="H32" i="109" s="1"/>
  <c r="H71" i="109"/>
  <c r="H42" i="109"/>
  <c r="H43" i="109" s="1"/>
  <c r="H60" i="122"/>
  <c r="H61" i="122" s="1"/>
  <c r="H65" i="122"/>
  <c r="H66" i="122" s="1"/>
  <c r="H55" i="122"/>
  <c r="H56" i="122" s="1"/>
  <c r="H70" i="122"/>
  <c r="H71" i="122" s="1"/>
  <c r="H50" i="122"/>
  <c r="H51" i="122" s="1"/>
  <c r="H45" i="122"/>
  <c r="H46" i="122" s="1"/>
  <c r="H75" i="122"/>
  <c r="H76" i="122" s="1"/>
  <c r="C54" i="114"/>
  <c r="C55" i="114" s="1"/>
  <c r="C56" i="114" s="1"/>
  <c r="C57" i="114" s="1"/>
  <c r="C58" i="114" s="1"/>
  <c r="C59" i="114" s="1"/>
  <c r="C60" i="114" s="1"/>
  <c r="C17" i="115"/>
  <c r="C18" i="115" s="1"/>
  <c r="C19" i="115" s="1"/>
  <c r="C20" i="115" s="1"/>
  <c r="H72" i="109" l="1"/>
  <c r="H79" i="109"/>
  <c r="K13" i="112"/>
  <c r="I13" i="112"/>
  <c r="K72" i="98" l="1"/>
  <c r="C13" i="112"/>
  <c r="C14" i="112" s="1"/>
  <c r="C28" i="110" l="1"/>
  <c r="C29" i="110" s="1"/>
  <c r="C19" i="114"/>
  <c r="C20" i="114" s="1"/>
  <c r="C21" i="114" s="1"/>
  <c r="C22" i="114" s="1"/>
  <c r="C13" i="114" l="1"/>
  <c r="C14" i="114" s="1"/>
  <c r="C15" i="114" s="1"/>
  <c r="C21" i="110"/>
  <c r="C22" i="110" s="1"/>
  <c r="C23" i="110" s="1"/>
  <c r="C24" i="110" s="1"/>
  <c r="C13" i="110"/>
  <c r="C14" i="110" s="1"/>
  <c r="C15" i="110" s="1"/>
  <c r="C16" i="110" s="1"/>
  <c r="C17" i="110" s="1"/>
  <c r="C52" i="98" l="1"/>
  <c r="C53" i="98" s="1"/>
  <c r="C54" i="98" s="1"/>
  <c r="C55" i="98" s="1"/>
  <c r="C13" i="98" l="1"/>
  <c r="C14" i="98" s="1"/>
  <c r="C15" i="98" s="1"/>
  <c r="C16" i="98" s="1"/>
  <c r="C24" i="98" s="1"/>
  <c r="C25" i="98" s="1"/>
  <c r="C26" i="98" s="1"/>
  <c r="C34" i="98" s="1"/>
  <c r="C35" i="98" s="1"/>
  <c r="C36" i="98" s="1"/>
  <c r="C37" i="98" s="1"/>
  <c r="C38" i="98" s="1"/>
</calcChain>
</file>

<file path=xl/sharedStrings.xml><?xml version="1.0" encoding="utf-8"?>
<sst xmlns="http://schemas.openxmlformats.org/spreadsheetml/2006/main" count="1347" uniqueCount="440">
  <si>
    <t>A</t>
  </si>
  <si>
    <t>B</t>
  </si>
  <si>
    <t>Input cell</t>
  </si>
  <si>
    <t>Copied cell</t>
  </si>
  <si>
    <t xml:space="preserve">Historic data </t>
  </si>
  <si>
    <t>Calculated data</t>
  </si>
  <si>
    <t>Not to be completed</t>
  </si>
  <si>
    <t>DESCRIPTION</t>
  </si>
  <si>
    <t>UNITS</t>
  </si>
  <si>
    <t>DP</t>
  </si>
  <si>
    <t>C</t>
  </si>
  <si>
    <t>D</t>
  </si>
  <si>
    <t>E</t>
  </si>
  <si>
    <t>F</t>
  </si>
  <si>
    <t xml:space="preserve">YEAR </t>
  </si>
  <si>
    <t>G</t>
  </si>
  <si>
    <t>YEAR</t>
  </si>
  <si>
    <t>GAS</t>
  </si>
  <si>
    <t>2020-21</t>
  </si>
  <si>
    <t>2021-22</t>
  </si>
  <si>
    <t>Administration</t>
  </si>
  <si>
    <t>Mutualisation Costs</t>
  </si>
  <si>
    <t>Other Overheads</t>
  </si>
  <si>
    <t>Staff Costs</t>
  </si>
  <si>
    <t>Asset Replacement</t>
  </si>
  <si>
    <t>Pipeline Inspection</t>
  </si>
  <si>
    <t>Planned Maintenance</t>
  </si>
  <si>
    <t>Grid Control</t>
  </si>
  <si>
    <t>Major IT System Development</t>
  </si>
  <si>
    <t>Network Code Development</t>
  </si>
  <si>
    <t>SCADA &amp; Comms</t>
  </si>
  <si>
    <t>Contracts and Licences</t>
  </si>
  <si>
    <t>Intra-company Recharge</t>
  </si>
  <si>
    <t>Uncontrollable Costs</t>
  </si>
  <si>
    <t>Business Rates</t>
  </si>
  <si>
    <t>Licence Fees</t>
  </si>
  <si>
    <t>Totals</t>
  </si>
  <si>
    <t>Grand Total</t>
  </si>
  <si>
    <t>£m</t>
  </si>
  <si>
    <t>Emergency Response</t>
  </si>
  <si>
    <t>nr</t>
  </si>
  <si>
    <t>Total FTE Employees</t>
  </si>
  <si>
    <t>Pipelines &amp; Pipeline Assets</t>
  </si>
  <si>
    <t>Head Office</t>
  </si>
  <si>
    <t xml:space="preserve">Other Facilities </t>
  </si>
  <si>
    <t>Utility Regulator</t>
  </si>
  <si>
    <t>Ofgem</t>
  </si>
  <si>
    <t>£80,000-£149,999</t>
  </si>
  <si>
    <t>£40,000-£79,999</t>
  </si>
  <si>
    <t>£20,000-£39,999</t>
  </si>
  <si>
    <t>&gt;=£150,000</t>
  </si>
  <si>
    <t>&lt;£20,000</t>
  </si>
  <si>
    <t>Direct Staff Costs</t>
  </si>
  <si>
    <t>Bonus Payments</t>
  </si>
  <si>
    <t>Pension Costs</t>
  </si>
  <si>
    <t>Indirect Staff Costs</t>
  </si>
  <si>
    <t>Agency Staff</t>
  </si>
  <si>
    <t xml:space="preserve">Training </t>
  </si>
  <si>
    <t>Total Direct Costs</t>
  </si>
  <si>
    <t>Total Indirect Costs</t>
  </si>
  <si>
    <t>Total Staff Costs</t>
  </si>
  <si>
    <t>Inflation</t>
  </si>
  <si>
    <t xml:space="preserve">RPI All Items Index: Jan 1987=100                                       </t>
  </si>
  <si>
    <t>Retail Price Index (March)</t>
  </si>
  <si>
    <t>% Change</t>
  </si>
  <si>
    <t>%</t>
  </si>
  <si>
    <t>Compressor Fuel</t>
  </si>
  <si>
    <t>Compressor Fuel - Unit Cost</t>
  </si>
  <si>
    <t>p/kwh</t>
  </si>
  <si>
    <t>Cost Totals</t>
  </si>
  <si>
    <t>Close Interval Protection Surveys</t>
  </si>
  <si>
    <t>Metering Asset Inspections</t>
  </si>
  <si>
    <t>SCADA Inspections</t>
  </si>
  <si>
    <t>Aerial Pipeline Inspections</t>
  </si>
  <si>
    <t>Intra-Company Recharges</t>
  </si>
  <si>
    <t>Board Members and Expenses</t>
  </si>
  <si>
    <t>Sub-Sea Surveys</t>
  </si>
  <si>
    <t>Audit/Finance/Regulation</t>
  </si>
  <si>
    <t>Property Management (Head Office Rent, utilities, cleaning etc)</t>
  </si>
  <si>
    <t>Total Recharge Cost</t>
  </si>
  <si>
    <t>TABLE INDEX</t>
  </si>
  <si>
    <t xml:space="preserve">Table </t>
  </si>
  <si>
    <t>Link</t>
  </si>
  <si>
    <t>Key</t>
  </si>
  <si>
    <t>Description</t>
  </si>
  <si>
    <t>To Be Completed By</t>
  </si>
  <si>
    <t xml:space="preserve">Yes </t>
  </si>
  <si>
    <t>No</t>
  </si>
  <si>
    <t>Instructions</t>
  </si>
  <si>
    <t xml:space="preserve">Key </t>
  </si>
  <si>
    <t>Administration Costs</t>
  </si>
  <si>
    <t xml:space="preserve">Inflation </t>
  </si>
  <si>
    <t>Retail Price Index</t>
  </si>
  <si>
    <t>Maintenance Costs</t>
  </si>
  <si>
    <t>Legal Fees</t>
  </si>
  <si>
    <t>Replacement Expenditure</t>
  </si>
  <si>
    <t>Asset Replacement (Repex)</t>
  </si>
  <si>
    <t>Pipeline Insurance</t>
  </si>
  <si>
    <t xml:space="preserve">Pipeline Insurance </t>
  </si>
  <si>
    <t>System Operation (TSO)</t>
  </si>
  <si>
    <t>3a</t>
  </si>
  <si>
    <t>3b</t>
  </si>
  <si>
    <t>3c</t>
  </si>
  <si>
    <t>Non-Pipeline Insurance</t>
  </si>
  <si>
    <t xml:space="preserve">Staff Salaries &amp; Overtime </t>
  </si>
  <si>
    <t xml:space="preserve">No. of Staff by Salary Band </t>
  </si>
  <si>
    <t>Other Indirect</t>
  </si>
  <si>
    <t xml:space="preserve">Other Direct </t>
  </si>
  <si>
    <t>Other Functions</t>
  </si>
  <si>
    <t>Mutualisation</t>
  </si>
  <si>
    <t>Bond Management</t>
  </si>
  <si>
    <t>Legal &amp; Professional Fees</t>
  </si>
  <si>
    <t>Total Other Overheads</t>
  </si>
  <si>
    <t>Total Mutualisation Costs</t>
  </si>
  <si>
    <t>Other Mutualisation Costs</t>
  </si>
  <si>
    <t>Asset Management &amp; Compliance</t>
  </si>
  <si>
    <t>Engineering Compliance</t>
  </si>
  <si>
    <t>Landowner Liaison</t>
  </si>
  <si>
    <t>Total Management &amp; Compliance Costs</t>
  </si>
  <si>
    <t>MERC Fixed Costs</t>
  </si>
  <si>
    <t>MERC Variable Costs</t>
  </si>
  <si>
    <t>Emergency Spares</t>
  </si>
  <si>
    <t>Emergency Exercise</t>
  </si>
  <si>
    <t>Total Emergency Costs</t>
  </si>
  <si>
    <t>On-Land Inspections</t>
  </si>
  <si>
    <t>Aerial Inspections</t>
  </si>
  <si>
    <t>Online Inspections (OLI)</t>
  </si>
  <si>
    <t>Pipeline Maintenance</t>
  </si>
  <si>
    <t>Sub-Sea Maintenance</t>
  </si>
  <si>
    <t>Specialist Equipment</t>
  </si>
  <si>
    <t>Other (please specify)</t>
  </si>
  <si>
    <t>Non-MERC Contracts</t>
  </si>
  <si>
    <t>Contract A - Utility Costs at AGIs</t>
  </si>
  <si>
    <t>Contract C - Grass Cuttings</t>
  </si>
  <si>
    <t>Contract D - Other (please specify)</t>
  </si>
  <si>
    <t>Fuel Volume</t>
  </si>
  <si>
    <t>Contract B - Security</t>
  </si>
  <si>
    <t>kwh</t>
  </si>
  <si>
    <t>1a</t>
  </si>
  <si>
    <t>1b</t>
  </si>
  <si>
    <t>1c</t>
  </si>
  <si>
    <t>2a</t>
  </si>
  <si>
    <t>2b</t>
  </si>
  <si>
    <t>2c</t>
  </si>
  <si>
    <t>4a</t>
  </si>
  <si>
    <t>4b</t>
  </si>
  <si>
    <t>4c</t>
  </si>
  <si>
    <t>5a</t>
  </si>
  <si>
    <t>5b</t>
  </si>
  <si>
    <t>5c</t>
  </si>
  <si>
    <t>H</t>
  </si>
  <si>
    <t>Unplanned Activity</t>
  </si>
  <si>
    <t>Planned Activity</t>
  </si>
  <si>
    <t>Emergency Callouts</t>
  </si>
  <si>
    <t>Fault Repairs</t>
  </si>
  <si>
    <t>Meter Repairs</t>
  </si>
  <si>
    <t>Machinery Repairs</t>
  </si>
  <si>
    <t>Vehicle Repairs</t>
  </si>
  <si>
    <t>Go</t>
  </si>
  <si>
    <t>TA Capacity Charge Payments</t>
  </si>
  <si>
    <t xml:space="preserve">Stranraer/Dundalk Income </t>
  </si>
  <si>
    <t>AGI Maintenance</t>
  </si>
  <si>
    <t>Total Admin Costs</t>
  </si>
  <si>
    <t>Total Planned Maintenance Costs</t>
  </si>
  <si>
    <t>Total Pipeline Inspection Costs</t>
  </si>
  <si>
    <t xml:space="preserve">Planned Maintenance </t>
  </si>
  <si>
    <t xml:space="preserve">Unplanned Maintenance </t>
  </si>
  <si>
    <t>Unplanned Maintenance</t>
  </si>
  <si>
    <t>Drainage</t>
  </si>
  <si>
    <t>Other Unplanned Costs</t>
  </si>
  <si>
    <t>Scottish Costs</t>
  </si>
  <si>
    <t>Seabed Wayleaves</t>
  </si>
  <si>
    <t>Support Staff Costs in the TSO</t>
  </si>
  <si>
    <t>Engineering Staff Costs in the TSO</t>
  </si>
  <si>
    <t>Support staff cost and activity in the TSO network company</t>
  </si>
  <si>
    <t>This table should equal the sum of T1a, T1b &amp; T1c.</t>
  </si>
  <si>
    <t>Total Unplanned Maintenance Costs</t>
  </si>
  <si>
    <t>Other Unplanned Maintenance</t>
  </si>
  <si>
    <t>Routine Maintenance</t>
  </si>
  <si>
    <t>Total Routine Maintenance Costs</t>
  </si>
  <si>
    <t>Asset Management</t>
  </si>
  <si>
    <t xml:space="preserve">Work Planning </t>
  </si>
  <si>
    <t>19a</t>
  </si>
  <si>
    <t>19b</t>
  </si>
  <si>
    <t>19c</t>
  </si>
  <si>
    <t>19d</t>
  </si>
  <si>
    <t>35a</t>
  </si>
  <si>
    <t>35b</t>
  </si>
  <si>
    <t>35c</t>
  </si>
  <si>
    <t>35d</t>
  </si>
  <si>
    <t>Replacement Projects</t>
  </si>
  <si>
    <t>Beattock Operating Costs</t>
  </si>
  <si>
    <t>Beattock Major Capital Works</t>
  </si>
  <si>
    <t>SWSOS Pipeline Costs</t>
  </si>
  <si>
    <t xml:space="preserve">Business Rates </t>
  </si>
  <si>
    <t>PTL Bond Repayments</t>
  </si>
  <si>
    <t>BGTL Bond Repayments</t>
  </si>
  <si>
    <t>Bond Repayments - MEL</t>
  </si>
  <si>
    <t>Audit Check</t>
  </si>
  <si>
    <t>Line</t>
  </si>
  <si>
    <t>RIGs Reporting Template</t>
  </si>
  <si>
    <t>Support Staff Costs (excluding GMO)</t>
  </si>
  <si>
    <t>Engineering Staff Costs (excluding GMO)</t>
  </si>
  <si>
    <t>System Operation (GMO)</t>
  </si>
  <si>
    <t>GMO Staff Costs</t>
  </si>
  <si>
    <t>GMO Administration</t>
  </si>
  <si>
    <r>
      <t xml:space="preserve">TABLE 2 - </t>
    </r>
    <r>
      <rPr>
        <b/>
        <sz val="10"/>
        <color rgb="FFFF0000"/>
        <rFont val="Arial"/>
        <family val="2"/>
      </rPr>
      <t>TOTAL</t>
    </r>
    <r>
      <rPr>
        <b/>
        <sz val="10"/>
        <rFont val="Arial"/>
        <family val="2"/>
      </rPr>
      <t xml:space="preserve"> STAFF COSTS  </t>
    </r>
  </si>
  <si>
    <r>
      <t xml:space="preserve">TABLE 2a - </t>
    </r>
    <r>
      <rPr>
        <b/>
        <sz val="10"/>
        <color rgb="FFFF0000"/>
        <rFont val="Arial"/>
        <family val="2"/>
      </rPr>
      <t>SUPPORT</t>
    </r>
    <r>
      <rPr>
        <b/>
        <sz val="10"/>
        <rFont val="Arial"/>
        <family val="2"/>
      </rPr>
      <t xml:space="preserve"> STAFF COSTS IN </t>
    </r>
    <r>
      <rPr>
        <b/>
        <sz val="10"/>
        <color rgb="FFFF0000"/>
        <rFont val="Arial"/>
        <family val="2"/>
      </rPr>
      <t xml:space="preserve">TSO </t>
    </r>
  </si>
  <si>
    <r>
      <t>TABLE 2b</t>
    </r>
    <r>
      <rPr>
        <b/>
        <sz val="10"/>
        <color rgb="FFFF0000"/>
        <rFont val="Arial"/>
        <family val="2"/>
      </rPr>
      <t xml:space="preserve"> - ENGINEERING</t>
    </r>
    <r>
      <rPr>
        <b/>
        <sz val="10"/>
        <rFont val="Arial"/>
        <family val="2"/>
      </rPr>
      <t xml:space="preserve"> STAFF COSTS IN </t>
    </r>
    <r>
      <rPr>
        <b/>
        <sz val="10"/>
        <color rgb="FFFF0000"/>
        <rFont val="Arial"/>
        <family val="2"/>
      </rPr>
      <t xml:space="preserve">TSO </t>
    </r>
  </si>
  <si>
    <r>
      <t xml:space="preserve">TABLE 2c - STAFF COSTS IN </t>
    </r>
    <r>
      <rPr>
        <b/>
        <sz val="10"/>
        <color rgb="FFFF0000"/>
        <rFont val="Arial"/>
        <family val="2"/>
      </rPr>
      <t>GMO</t>
    </r>
  </si>
  <si>
    <t>TABLE 3 - ADMINISTRATION COSTS</t>
  </si>
  <si>
    <t>TABLE 5 - UNCONTROLLABLE COSTS</t>
  </si>
  <si>
    <t>REGULATORY INFORMATION GUIDANCE</t>
  </si>
  <si>
    <t xml:space="preserve">Actual Spend (Nominal) </t>
  </si>
  <si>
    <t xml:space="preserve">Actual Spend (Real) </t>
  </si>
  <si>
    <t>7a</t>
  </si>
  <si>
    <t>7b</t>
  </si>
  <si>
    <t>7c</t>
  </si>
  <si>
    <t>8a</t>
  </si>
  <si>
    <t>8b</t>
  </si>
  <si>
    <t>8c</t>
  </si>
  <si>
    <t>9a</t>
  </si>
  <si>
    <t>9b</t>
  </si>
  <si>
    <t>9c</t>
  </si>
  <si>
    <t>TABLE 4 - MAINTENANCE COSTS &amp; ACTIVITY</t>
  </si>
  <si>
    <t>11a</t>
  </si>
  <si>
    <t>11b</t>
  </si>
  <si>
    <t>11c</t>
  </si>
  <si>
    <t>11d</t>
  </si>
  <si>
    <t>11e</t>
  </si>
  <si>
    <t>11f</t>
  </si>
  <si>
    <t>Table 2 - Staff</t>
  </si>
  <si>
    <t>Table 2a - Support Staff</t>
  </si>
  <si>
    <t>Table 2b - Eng Staff</t>
  </si>
  <si>
    <t>Table 3 - Admin</t>
  </si>
  <si>
    <t>Table 4 - Maintenance</t>
  </si>
  <si>
    <t>Table 5 - Uncontrol</t>
  </si>
  <si>
    <t>Table 6 - Repex</t>
  </si>
  <si>
    <t>Table will cover all company staff. Table should equal the sum of T2a + T2b + T2c.</t>
  </si>
  <si>
    <t>Staff Costs in the GMO</t>
  </si>
  <si>
    <t>CRU</t>
  </si>
  <si>
    <t xml:space="preserve">Total Actual Spend (Nominal) </t>
  </si>
  <si>
    <t xml:space="preserve">Total Actual Spend (Real) </t>
  </si>
  <si>
    <t>Table 2c - GMO Staff</t>
  </si>
  <si>
    <t>Staff cost and activity allocated to the GMO</t>
  </si>
  <si>
    <t>WTL Bond Repayments</t>
  </si>
  <si>
    <t>Capital Repayments - GNI (UK)</t>
  </si>
  <si>
    <t>North West Pipeline</t>
  </si>
  <si>
    <t>North West Spurs</t>
  </si>
  <si>
    <t>South North Pipeline</t>
  </si>
  <si>
    <t>South North Spurs</t>
  </si>
  <si>
    <t>Total Capital Repayments</t>
  </si>
  <si>
    <t>Kernan-Derryhale Spur</t>
  </si>
  <si>
    <t>Summary Costs</t>
  </si>
  <si>
    <t>Capital Repayments</t>
  </si>
  <si>
    <t>Total Costs</t>
  </si>
  <si>
    <t>Cost Summary</t>
  </si>
  <si>
    <t>Controllable Opex</t>
  </si>
  <si>
    <t>Controllable Repex</t>
  </si>
  <si>
    <t>Administration (Excluding Staff)</t>
  </si>
  <si>
    <t>Planned Maintenance (Exluding Staff)</t>
  </si>
  <si>
    <t>System Operation (GMO) - (Excluding Staff)</t>
  </si>
  <si>
    <t>Controllable Opex - FD Allowance (Real)</t>
  </si>
  <si>
    <t>Actual Controllable Opex - (Nominal)</t>
  </si>
  <si>
    <t>Actual Controllable Opex - (Real)</t>
  </si>
  <si>
    <t>Total Repex Over/(Underspend)</t>
  </si>
  <si>
    <t>Summary of opex and capex cost</t>
  </si>
  <si>
    <t>Total Repex - FD Allowance (Real)</t>
  </si>
  <si>
    <t>Staff Costs - (All)</t>
  </si>
  <si>
    <t>GNI (UK)</t>
  </si>
  <si>
    <t>High level costs summary table for GNI (UK)</t>
  </si>
  <si>
    <r>
      <t xml:space="preserve">TABLE 1 - </t>
    </r>
    <r>
      <rPr>
        <b/>
        <sz val="10"/>
        <color rgb="FFFF0000"/>
        <rFont val="Arial"/>
        <family val="2"/>
      </rPr>
      <t xml:space="preserve">GNI (UK) </t>
    </r>
    <r>
      <rPr>
        <b/>
        <sz val="10"/>
        <rFont val="Arial"/>
        <family val="2"/>
      </rPr>
      <t>OVERALL COSTS</t>
    </r>
  </si>
  <si>
    <t>Table 1 - GNI (UK) Costs</t>
  </si>
  <si>
    <r>
      <t xml:space="preserve">RIGS - GNI (UK) </t>
    </r>
    <r>
      <rPr>
        <b/>
        <sz val="10"/>
        <color rgb="FFFF0000"/>
        <rFont val="Arial"/>
        <family val="2"/>
      </rPr>
      <t xml:space="preserve">REPEX </t>
    </r>
    <r>
      <rPr>
        <b/>
        <sz val="10"/>
        <rFont val="Arial"/>
        <family val="2"/>
      </rPr>
      <t>PROJECTS</t>
    </r>
  </si>
  <si>
    <t>Cathodic Protection  - FD Allowance</t>
  </si>
  <si>
    <t>Cathodic Protection - Outputs</t>
  </si>
  <si>
    <t>Transformer Rectifiers</t>
  </si>
  <si>
    <t>Nr</t>
  </si>
  <si>
    <t>Test Posts</t>
  </si>
  <si>
    <t>Gas Chromatographs</t>
  </si>
  <si>
    <t>1d</t>
  </si>
  <si>
    <t>1e</t>
  </si>
  <si>
    <t>1f</t>
  </si>
  <si>
    <t>4d</t>
  </si>
  <si>
    <t>4e</t>
  </si>
  <si>
    <t>5d</t>
  </si>
  <si>
    <t>RIGs RETURN - INFLATION</t>
  </si>
  <si>
    <t>Companies should use the figures pre-completed in these tables and input RPI figure each year.</t>
  </si>
  <si>
    <t>Engineering staff cost and activity allocated to the TSO</t>
  </si>
  <si>
    <t>RIGs RETURN - KEY</t>
  </si>
  <si>
    <t>N/A</t>
  </si>
  <si>
    <t>2d</t>
  </si>
  <si>
    <t>3d</t>
  </si>
  <si>
    <t>7d</t>
  </si>
  <si>
    <t>8d</t>
  </si>
  <si>
    <t>9d</t>
  </si>
  <si>
    <t>Tax</t>
  </si>
  <si>
    <t>Tax Payments</t>
  </si>
  <si>
    <t>Admin (Excluding Staff) - FD Allowance (Real)</t>
  </si>
  <si>
    <t>24a</t>
  </si>
  <si>
    <t>Actual Admin Opex - (Nominal)</t>
  </si>
  <si>
    <t>24b</t>
  </si>
  <si>
    <t>Actual Admin Opex - (Real)</t>
  </si>
  <si>
    <t>24c</t>
  </si>
  <si>
    <t>Planned Maintenance (Excluding Staff) - FD Allowance (Real)</t>
  </si>
  <si>
    <t>25a</t>
  </si>
  <si>
    <t>Actual Planned Maintenance - (Nominal)</t>
  </si>
  <si>
    <t>25b</t>
  </si>
  <si>
    <t>Actual Planned Maintenance - (Real)</t>
  </si>
  <si>
    <t>25c</t>
  </si>
  <si>
    <t>Unplanned Maintenance - FD Allowance (Real)</t>
  </si>
  <si>
    <t>26a</t>
  </si>
  <si>
    <t>Unplanned Maintenance - (Nominal)</t>
  </si>
  <si>
    <t>26b</t>
  </si>
  <si>
    <t>Unplanned Maintenance - (Real)</t>
  </si>
  <si>
    <t>26c</t>
  </si>
  <si>
    <t>System Operation (TSO) - FD Allowance (Real)</t>
  </si>
  <si>
    <t>27a</t>
  </si>
  <si>
    <t>System Operation (TSO) - (Nominal)</t>
  </si>
  <si>
    <t>27b</t>
  </si>
  <si>
    <t>System Operation (TSO) - (Real)</t>
  </si>
  <si>
    <t>27c</t>
  </si>
  <si>
    <t>System Operation (GMO) - FD Allowance (Real)</t>
  </si>
  <si>
    <t>28a</t>
  </si>
  <si>
    <t>System Operation (GMO) - (Nominal)</t>
  </si>
  <si>
    <t>28b</t>
  </si>
  <si>
    <t>System Operation (GMO) - (Real)</t>
  </si>
  <si>
    <t>28c</t>
  </si>
  <si>
    <t>Staff Costs (All) - FD Allowance (Real)</t>
  </si>
  <si>
    <t>29a</t>
  </si>
  <si>
    <t>Staff Costs (All) - (Nominal)</t>
  </si>
  <si>
    <t>29b</t>
  </si>
  <si>
    <t>Staff Costs (All) - (Real)</t>
  </si>
  <si>
    <t>29c</t>
  </si>
  <si>
    <t>30a</t>
  </si>
  <si>
    <t>30b</t>
  </si>
  <si>
    <t>30c</t>
  </si>
  <si>
    <t>I</t>
  </si>
  <si>
    <t>Network Data</t>
  </si>
  <si>
    <t>Gas Shrinkage</t>
  </si>
  <si>
    <t>kWh</t>
  </si>
  <si>
    <t>Fuel/Shrinkage/Imbalance Costs</t>
  </si>
  <si>
    <t>Compressor Fuel Cost</t>
  </si>
  <si>
    <t>Shrinkage Costs</t>
  </si>
  <si>
    <t>Imbalance Charges</t>
  </si>
  <si>
    <t xml:space="preserve">Table 7 - Summary </t>
  </si>
  <si>
    <t>tCO2e</t>
  </si>
  <si>
    <t>Buildings Emissions</t>
  </si>
  <si>
    <t>Operational Transport Emissions</t>
  </si>
  <si>
    <t>Business Transport Emissions</t>
  </si>
  <si>
    <t>Fugitive Emissions</t>
  </si>
  <si>
    <t>Fuel Combustion Emissions</t>
  </si>
  <si>
    <t>Usage by Contractor</t>
  </si>
  <si>
    <t>Transmission Price Control 2022</t>
  </si>
  <si>
    <t>GT22 Target</t>
  </si>
  <si>
    <t>Remote Monitoring Units</t>
  </si>
  <si>
    <t>2e</t>
  </si>
  <si>
    <t>RTUs</t>
  </si>
  <si>
    <t>Communication Upgrades</t>
  </si>
  <si>
    <t>Site Instrumentation Analysis - FD Allowance</t>
  </si>
  <si>
    <t>Site Electrical Analysis - FD Allowance</t>
  </si>
  <si>
    <t>Percentage Differential from GT22</t>
  </si>
  <si>
    <t>Site Instrumentation Analysis - Outputs</t>
  </si>
  <si>
    <t>Site Electrical Analysis - Output</t>
  </si>
  <si>
    <t>3e</t>
  </si>
  <si>
    <t>3f</t>
  </si>
  <si>
    <t>3g</t>
  </si>
  <si>
    <t>3h</t>
  </si>
  <si>
    <t>Battery Chargers</t>
  </si>
  <si>
    <t>Dsitributing Boards</t>
  </si>
  <si>
    <t>Isolating Transformers</t>
  </si>
  <si>
    <t>Generators</t>
  </si>
  <si>
    <t>ATEX and general lighting at sites</t>
  </si>
  <si>
    <t>Security Refurbishment Analysis - FD Allowance</t>
  </si>
  <si>
    <t>Security Refurbishment Analysis - Outputs</t>
  </si>
  <si>
    <t>CCTV Cameras</t>
  </si>
  <si>
    <t>IDS systems</t>
  </si>
  <si>
    <t>Aerial Marker Analysis - FD Allowance</t>
  </si>
  <si>
    <t>Aerial Marker Analysis - Outputs</t>
  </si>
  <si>
    <t>Aerial Marker Posts</t>
  </si>
  <si>
    <t>Actuator Analysis - FD Allowance</t>
  </si>
  <si>
    <t>6a</t>
  </si>
  <si>
    <t>6b</t>
  </si>
  <si>
    <t>6c</t>
  </si>
  <si>
    <t>6d</t>
  </si>
  <si>
    <t>Valve Controller Analysis - FD Allowance</t>
  </si>
  <si>
    <t>Actuator Analysis  - Outputs</t>
  </si>
  <si>
    <t>Valve Controller Analysis - Outputs</t>
  </si>
  <si>
    <t>Replacement of Actuators at AGI sites</t>
  </si>
  <si>
    <t>Replacement of valves at different AGI sites</t>
  </si>
  <si>
    <t>Heating System Analysis - FD Allowance</t>
  </si>
  <si>
    <t>Heating System Analysis - Outputs</t>
  </si>
  <si>
    <t>Replacement of boiler package units</t>
  </si>
  <si>
    <t>Pilot Control Valve Analysis - FD Allowance</t>
  </si>
  <si>
    <t>Replacement of pilot valves</t>
  </si>
  <si>
    <t>Cyber Security Analysis - FD Allowance</t>
  </si>
  <si>
    <t>10a</t>
  </si>
  <si>
    <t>10b</t>
  </si>
  <si>
    <t>10c</t>
  </si>
  <si>
    <t>10d</t>
  </si>
  <si>
    <t>10e</t>
  </si>
  <si>
    <t>10f</t>
  </si>
  <si>
    <t>Cyber Security Analysis - Outputs</t>
  </si>
  <si>
    <t>Tier 1 site with station control system</t>
  </si>
  <si>
    <t>Tier 1 RTU site</t>
  </si>
  <si>
    <t>Tier 2/3 RTU sites</t>
  </si>
  <si>
    <t>11g</t>
  </si>
  <si>
    <t>Meter Replacement Analysis - FD Allowance</t>
  </si>
  <si>
    <t>Meter Replacement Analysis - Outputs</t>
  </si>
  <si>
    <t>Meters (4 ultrasonic, 10 turbine, 1 refurbishment)</t>
  </si>
  <si>
    <t>Flow computers</t>
  </si>
  <si>
    <t>11h</t>
  </si>
  <si>
    <t>Metering Enclosures</t>
  </si>
  <si>
    <t>Pressure transmitter valve blocks</t>
  </si>
  <si>
    <t>Outputs Not in GT22</t>
  </si>
  <si>
    <t>2022-23</t>
  </si>
  <si>
    <t>2023-24</t>
  </si>
  <si>
    <t>2024-25</t>
  </si>
  <si>
    <t>2025-26</t>
  </si>
  <si>
    <t>TABLE 8 - SUMMARY</t>
  </si>
  <si>
    <t>TABLE 7 - REPORTING CHAPTER</t>
  </si>
  <si>
    <t>Asset Management Systems</t>
  </si>
  <si>
    <t>Stakeholder Engagement</t>
  </si>
  <si>
    <t>Joint Working</t>
  </si>
  <si>
    <t>Business Carbon Footprint - GNI (UK) Usage</t>
  </si>
  <si>
    <t>Number of new stakeholder groups developed</t>
  </si>
  <si>
    <t>Benefits of the ASM</t>
  </si>
  <si>
    <t>Financial Benefits</t>
  </si>
  <si>
    <t>Non-financial benefits</t>
  </si>
  <si>
    <t>Shared activities initiated</t>
  </si>
  <si>
    <t>GT22 data</t>
  </si>
  <si>
    <t>Conversion Factor (Nominal to March 2021 Prices)</t>
  </si>
  <si>
    <t>GT22 Comparisons - Opex</t>
  </si>
  <si>
    <t>Change Log</t>
  </si>
  <si>
    <t>Table Reference</t>
  </si>
  <si>
    <t>Date</t>
  </si>
  <si>
    <t>Changes made</t>
  </si>
  <si>
    <t>UK Compliance &amp; European Engagement</t>
  </si>
  <si>
    <t>Final version for GT22</t>
  </si>
  <si>
    <t>2026-27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</si>
</sst>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%"/>
    <numFmt numFmtId="167" formatCode="0.00000"/>
  </numFmts>
  <fonts count="17">
    <font>
      <sz val="12"/>
      <name val="Arial MT"/>
    </font>
    <font>
      <sz val="10"/>
      <name val="Arial"/>
      <family val="2"/>
    </font>
    <font>
      <sz val="10"/>
      <name val="Arial"/>
      <family val="2"/>
    </font>
    <font>
      <sz val="18"/>
      <name val="Arial MT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2"/>
      <name val="Arial MT"/>
    </font>
    <font>
      <sz val="8"/>
      <name val="Arial MT"/>
    </font>
    <font>
      <sz val="11"/>
      <color indexed="8"/>
      <name val="Calibri"/>
      <family val="2"/>
    </font>
    <font>
      <b/>
      <sz val="10"/>
      <color rgb="FFC00000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u/>
      <sz val="12"/>
      <color theme="10"/>
      <name val="Arial MT"/>
    </font>
    <font>
      <u/>
      <sz val="10"/>
      <color theme="10"/>
      <name val="Arial"/>
      <family val="2"/>
    </font>
    <font>
      <i/>
      <sz val="10"/>
      <color rgb="FFFF0000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 MT"/>
    </font>
  </fonts>
  <fills count="20">
    <fill>
      <patternFill patternType="none"/>
    </fill>
    <fill>
      <patternFill patternType="gray125"/>
    </fill>
    <fill>
      <patternFill patternType="solid">
        <fgColor indexed="44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99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8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6" fillId="0" borderId="0"/>
    <xf numFmtId="0" fontId="6" fillId="0" borderId="0"/>
    <xf numFmtId="0" fontId="2" fillId="0" borderId="0"/>
    <xf numFmtId="0" fontId="1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257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2" borderId="33" xfId="2" applyNumberFormat="1" applyFont="1" applyFill="1" applyBorder="1" applyAlignment="1">
      <alignment horizontal="center" vertical="center"/>
    </xf>
    <xf numFmtId="164" fontId="4" fillId="2" borderId="33" xfId="2" applyNumberFormat="1" applyFont="1" applyFill="1" applyBorder="1" applyAlignment="1">
      <alignment horizontal="center" vertical="center"/>
    </xf>
    <xf numFmtId="1" fontId="4" fillId="16" borderId="33" xfId="2" applyNumberFormat="1" applyFont="1" applyFill="1" applyBorder="1" applyAlignment="1">
      <alignment horizontal="center" vertical="center"/>
    </xf>
    <xf numFmtId="164" fontId="2" fillId="11" borderId="1" xfId="8" applyNumberFormat="1" applyFont="1" applyFill="1" applyBorder="1" applyAlignment="1" applyProtection="1">
      <alignment horizontal="center" vertical="center"/>
    </xf>
    <xf numFmtId="164" fontId="2" fillId="10" borderId="9" xfId="5" applyNumberFormat="1" applyFont="1" applyFill="1" applyBorder="1" applyAlignment="1">
      <alignment horizontal="center" vertical="center"/>
    </xf>
    <xf numFmtId="164" fontId="2" fillId="4" borderId="1" xfId="5" applyNumberFormat="1" applyFont="1" applyFill="1" applyBorder="1" applyAlignment="1">
      <alignment horizontal="center" vertical="center"/>
    </xf>
    <xf numFmtId="164" fontId="2" fillId="10" borderId="0" xfId="5" applyNumberFormat="1" applyFont="1" applyFill="1" applyAlignment="1">
      <alignment horizontal="center" vertical="center"/>
    </xf>
    <xf numFmtId="164" fontId="6" fillId="10" borderId="0" xfId="2" applyNumberFormat="1" applyFill="1" applyAlignment="1">
      <alignment horizontal="center" vertical="center"/>
    </xf>
    <xf numFmtId="164" fontId="2" fillId="13" borderId="9" xfId="5" applyNumberFormat="1" applyFont="1" applyFill="1" applyBorder="1" applyAlignment="1">
      <alignment horizontal="center" vertical="center"/>
    </xf>
    <xf numFmtId="164" fontId="2" fillId="10" borderId="7" xfId="5" applyNumberFormat="1" applyFont="1" applyFill="1" applyBorder="1" applyAlignment="1">
      <alignment horizontal="center" vertical="center"/>
    </xf>
    <xf numFmtId="164" fontId="2" fillId="13" borderId="0" xfId="5" applyNumberFormat="1" applyFont="1" applyFill="1" applyAlignment="1">
      <alignment horizontal="center" vertical="center"/>
    </xf>
    <xf numFmtId="164" fontId="4" fillId="10" borderId="7" xfId="5" applyNumberFormat="1" applyFont="1" applyFill="1" applyBorder="1" applyAlignment="1">
      <alignment horizontal="center" vertical="center"/>
    </xf>
    <xf numFmtId="164" fontId="4" fillId="10" borderId="0" xfId="5" applyNumberFormat="1" applyFont="1" applyFill="1" applyAlignment="1">
      <alignment horizontal="center" vertical="center"/>
    </xf>
    <xf numFmtId="164" fontId="2" fillId="12" borderId="1" xfId="0" applyNumberFormat="1" applyFont="1" applyFill="1" applyBorder="1" applyAlignment="1">
      <alignment horizontal="center" vertical="center"/>
    </xf>
    <xf numFmtId="164" fontId="0" fillId="10" borderId="0" xfId="0" applyNumberFormat="1" applyFill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25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/>
    </xf>
    <xf numFmtId="164" fontId="2" fillId="2" borderId="28" xfId="0" applyNumberFormat="1" applyFont="1" applyFill="1" applyBorder="1" applyAlignment="1">
      <alignment horizontal="center" vertical="center"/>
    </xf>
    <xf numFmtId="0" fontId="0" fillId="10" borderId="0" xfId="0" applyFill="1" applyAlignment="1">
      <alignment vertical="center"/>
    </xf>
    <xf numFmtId="0" fontId="2" fillId="10" borderId="13" xfId="5" applyFont="1" applyFill="1" applyBorder="1" applyAlignment="1">
      <alignment vertical="center"/>
    </xf>
    <xf numFmtId="0" fontId="4" fillId="10" borderId="12" xfId="5" applyFont="1" applyFill="1" applyBorder="1" applyAlignment="1">
      <alignment vertical="center"/>
    </xf>
    <xf numFmtId="0" fontId="2" fillId="10" borderId="12" xfId="5" applyFont="1" applyFill="1" applyBorder="1" applyAlignment="1">
      <alignment vertical="center"/>
    </xf>
    <xf numFmtId="0" fontId="2" fillId="10" borderId="12" xfId="5" applyFont="1" applyFill="1" applyBorder="1" applyAlignment="1">
      <alignment horizontal="center" vertical="center"/>
    </xf>
    <xf numFmtId="0" fontId="2" fillId="10" borderId="14" xfId="5" applyFont="1" applyFill="1" applyBorder="1" applyAlignment="1">
      <alignment vertical="center"/>
    </xf>
    <xf numFmtId="0" fontId="2" fillId="10" borderId="0" xfId="5" applyFont="1" applyFill="1" applyAlignment="1">
      <alignment vertical="center"/>
    </xf>
    <xf numFmtId="0" fontId="2" fillId="10" borderId="15" xfId="5" applyFont="1" applyFill="1" applyBorder="1" applyAlignment="1">
      <alignment vertical="center"/>
    </xf>
    <xf numFmtId="0" fontId="5" fillId="10" borderId="0" xfId="5" applyFont="1" applyFill="1" applyAlignment="1">
      <alignment vertical="center"/>
    </xf>
    <xf numFmtId="0" fontId="2" fillId="10" borderId="0" xfId="5" applyFont="1" applyFill="1" applyAlignment="1">
      <alignment horizontal="center" vertical="center"/>
    </xf>
    <xf numFmtId="0" fontId="9" fillId="10" borderId="0" xfId="5" applyFont="1" applyFill="1" applyAlignment="1">
      <alignment horizontal="left" vertical="center"/>
    </xf>
    <xf numFmtId="0" fontId="2" fillId="10" borderId="16" xfId="5" applyFont="1" applyFill="1" applyBorder="1" applyAlignment="1">
      <alignment vertical="center"/>
    </xf>
    <xf numFmtId="0" fontId="4" fillId="10" borderId="0" xfId="0" applyFont="1" applyFill="1" applyAlignment="1">
      <alignment horizontal="left" vertical="center"/>
    </xf>
    <xf numFmtId="0" fontId="4" fillId="10" borderId="0" xfId="5" applyFont="1" applyFill="1" applyAlignment="1">
      <alignment vertical="center"/>
    </xf>
    <xf numFmtId="0" fontId="0" fillId="10" borderId="0" xfId="0" applyFill="1" applyAlignment="1">
      <alignment horizontal="center" vertical="center"/>
    </xf>
    <xf numFmtId="0" fontId="2" fillId="10" borderId="15" xfId="5" applyFont="1" applyFill="1" applyBorder="1" applyAlignment="1">
      <alignment horizontal="center" vertical="center"/>
    </xf>
    <xf numFmtId="0" fontId="4" fillId="10" borderId="0" xfId="5" applyFont="1" applyFill="1" applyAlignment="1">
      <alignment horizontal="center" vertical="center"/>
    </xf>
    <xf numFmtId="0" fontId="2" fillId="10" borderId="21" xfId="5" applyFont="1" applyFill="1" applyBorder="1" applyAlignment="1">
      <alignment horizontal="center" vertical="center"/>
    </xf>
    <xf numFmtId="0" fontId="2" fillId="10" borderId="22" xfId="5" applyFont="1" applyFill="1" applyBorder="1" applyAlignment="1">
      <alignment horizontal="center" vertical="center"/>
    </xf>
    <xf numFmtId="0" fontId="2" fillId="10" borderId="16" xfId="5" applyFont="1" applyFill="1" applyBorder="1" applyAlignment="1">
      <alignment horizontal="center" vertical="center"/>
    </xf>
    <xf numFmtId="0" fontId="4" fillId="3" borderId="10" xfId="5" applyFont="1" applyFill="1" applyBorder="1" applyAlignment="1">
      <alignment vertical="center"/>
    </xf>
    <xf numFmtId="0" fontId="2" fillId="3" borderId="7" xfId="5" applyFont="1" applyFill="1" applyBorder="1" applyAlignment="1">
      <alignment vertical="center"/>
    </xf>
    <xf numFmtId="0" fontId="2" fillId="3" borderId="4" xfId="5" applyFont="1" applyFill="1" applyBorder="1" applyAlignment="1">
      <alignment horizontal="center" vertical="center"/>
    </xf>
    <xf numFmtId="0" fontId="4" fillId="3" borderId="9" xfId="5" applyFont="1" applyFill="1" applyBorder="1" applyAlignment="1">
      <alignment horizontal="center" vertical="center"/>
    </xf>
    <xf numFmtId="0" fontId="4" fillId="10" borderId="9" xfId="5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3" xfId="5" applyFont="1" applyFill="1" applyBorder="1" applyAlignment="1">
      <alignment vertical="center"/>
    </xf>
    <xf numFmtId="0" fontId="4" fillId="3" borderId="0" xfId="5" applyFont="1" applyFill="1" applyAlignment="1">
      <alignment vertical="center"/>
    </xf>
    <xf numFmtId="0" fontId="2" fillId="3" borderId="2" xfId="5" applyFont="1" applyFill="1" applyBorder="1" applyAlignment="1">
      <alignment vertical="center"/>
    </xf>
    <xf numFmtId="0" fontId="2" fillId="3" borderId="11" xfId="5" applyFont="1" applyFill="1" applyBorder="1" applyAlignment="1">
      <alignment vertical="center"/>
    </xf>
    <xf numFmtId="0" fontId="2" fillId="3" borderId="5" xfId="5" applyFont="1" applyFill="1" applyBorder="1" applyAlignment="1">
      <alignment horizontal="center" vertical="center"/>
    </xf>
    <xf numFmtId="0" fontId="4" fillId="3" borderId="5" xfId="5" quotePrefix="1" applyFont="1" applyFill="1" applyBorder="1" applyAlignment="1">
      <alignment horizontal="center" vertical="center"/>
    </xf>
    <xf numFmtId="0" fontId="4" fillId="10" borderId="9" xfId="5" quotePrefix="1" applyFont="1" applyFill="1" applyBorder="1" applyAlignment="1">
      <alignment horizontal="center" vertical="center"/>
    </xf>
    <xf numFmtId="0" fontId="4" fillId="3" borderId="1" xfId="5" applyFont="1" applyFill="1" applyBorder="1" applyAlignment="1">
      <alignment horizontal="center" vertical="center"/>
    </xf>
    <xf numFmtId="0" fontId="4" fillId="3" borderId="8" xfId="5" applyFont="1" applyFill="1" applyBorder="1" applyAlignment="1">
      <alignment vertical="center"/>
    </xf>
    <xf numFmtId="0" fontId="2" fillId="10" borderId="3" xfId="5" applyFont="1" applyFill="1" applyBorder="1" applyAlignment="1">
      <alignment vertical="center"/>
    </xf>
    <xf numFmtId="0" fontId="2" fillId="0" borderId="1" xfId="5" applyFont="1" applyBorder="1" applyAlignment="1">
      <alignment horizontal="center" vertical="center"/>
    </xf>
    <xf numFmtId="0" fontId="1" fillId="0" borderId="1" xfId="5" applyBorder="1" applyAlignment="1">
      <alignment vertical="center"/>
    </xf>
    <xf numFmtId="0" fontId="1" fillId="6" borderId="1" xfId="5" applyFill="1" applyBorder="1" applyAlignment="1">
      <alignment horizontal="center" vertical="center"/>
    </xf>
    <xf numFmtId="0" fontId="2" fillId="6" borderId="1" xfId="5" applyFont="1" applyFill="1" applyBorder="1" applyAlignment="1">
      <alignment horizontal="center" vertical="center"/>
    </xf>
    <xf numFmtId="0" fontId="2" fillId="0" borderId="1" xfId="5" applyFont="1" applyBorder="1" applyAlignment="1">
      <alignment vertical="center"/>
    </xf>
    <xf numFmtId="0" fontId="2" fillId="10" borderId="20" xfId="5" applyFont="1" applyFill="1" applyBorder="1" applyAlignment="1">
      <alignment vertical="center"/>
    </xf>
    <xf numFmtId="0" fontId="4" fillId="3" borderId="1" xfId="5" applyFont="1" applyFill="1" applyBorder="1" applyAlignment="1">
      <alignment vertical="center"/>
    </xf>
    <xf numFmtId="0" fontId="6" fillId="10" borderId="0" xfId="2" applyFill="1" applyAlignment="1">
      <alignment vertical="center"/>
    </xf>
    <xf numFmtId="0" fontId="1" fillId="0" borderId="1" xfId="5" applyBorder="1" applyAlignment="1">
      <alignment vertical="center" wrapText="1"/>
    </xf>
    <xf numFmtId="0" fontId="1" fillId="10" borderId="0" xfId="5" applyFill="1" applyAlignment="1">
      <alignment vertical="center" wrapText="1"/>
    </xf>
    <xf numFmtId="0" fontId="1" fillId="10" borderId="0" xfId="5" applyFill="1" applyAlignment="1">
      <alignment horizontal="center" vertical="center"/>
    </xf>
    <xf numFmtId="0" fontId="4" fillId="3" borderId="1" xfId="5" applyFont="1" applyFill="1" applyBorder="1" applyAlignment="1">
      <alignment horizontal="left" vertical="center"/>
    </xf>
    <xf numFmtId="0" fontId="2" fillId="0" borderId="1" xfId="5" applyFont="1" applyBorder="1" applyAlignment="1">
      <alignment vertical="center" wrapText="1"/>
    </xf>
    <xf numFmtId="0" fontId="0" fillId="10" borderId="16" xfId="0" applyFill="1" applyBorder="1" applyAlignment="1">
      <alignment vertical="center"/>
    </xf>
    <xf numFmtId="0" fontId="6" fillId="10" borderId="16" xfId="2" applyFill="1" applyBorder="1" applyAlignment="1">
      <alignment vertical="center"/>
    </xf>
    <xf numFmtId="0" fontId="0" fillId="10" borderId="17" xfId="0" applyFill="1" applyBorder="1" applyAlignment="1">
      <alignment vertical="center"/>
    </xf>
    <xf numFmtId="0" fontId="0" fillId="10" borderId="18" xfId="0" applyFill="1" applyBorder="1" applyAlignment="1">
      <alignment vertical="center"/>
    </xf>
    <xf numFmtId="0" fontId="0" fillId="10" borderId="19" xfId="0" applyFill="1" applyBorder="1" applyAlignment="1">
      <alignment vertical="center"/>
    </xf>
    <xf numFmtId="0" fontId="11" fillId="10" borderId="0" xfId="0" applyFont="1" applyFill="1" applyAlignment="1">
      <alignment vertical="center"/>
    </xf>
    <xf numFmtId="0" fontId="4" fillId="15" borderId="1" xfId="5" applyFont="1" applyFill="1" applyBorder="1" applyAlignment="1">
      <alignment horizontal="center" vertical="center"/>
    </xf>
    <xf numFmtId="0" fontId="4" fillId="15" borderId="1" xfId="5" applyFont="1" applyFill="1" applyBorder="1" applyAlignment="1">
      <alignment horizontal="left" vertical="center"/>
    </xf>
    <xf numFmtId="0" fontId="4" fillId="10" borderId="0" xfId="5" applyFont="1" applyFill="1" applyAlignment="1">
      <alignment horizontal="centerContinuous" vertical="center"/>
    </xf>
    <xf numFmtId="0" fontId="2" fillId="0" borderId="9" xfId="5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5" applyFont="1" applyAlignment="1">
      <alignment vertical="center"/>
    </xf>
    <xf numFmtId="0" fontId="0" fillId="10" borderId="27" xfId="0" applyFill="1" applyBorder="1" applyAlignment="1">
      <alignment vertical="center"/>
    </xf>
    <xf numFmtId="0" fontId="0" fillId="10" borderId="12" xfId="0" applyFill="1" applyBorder="1" applyAlignment="1">
      <alignment vertical="center"/>
    </xf>
    <xf numFmtId="0" fontId="0" fillId="10" borderId="12" xfId="0" applyFill="1" applyBorder="1" applyAlignment="1">
      <alignment horizontal="center" vertical="center"/>
    </xf>
    <xf numFmtId="0" fontId="0" fillId="10" borderId="13" xfId="0" applyFill="1" applyBorder="1" applyAlignment="1">
      <alignment vertical="center"/>
    </xf>
    <xf numFmtId="0" fontId="5" fillId="10" borderId="12" xfId="5" applyFont="1" applyFill="1" applyBorder="1" applyAlignment="1">
      <alignment vertical="center"/>
    </xf>
    <xf numFmtId="0" fontId="1" fillId="10" borderId="12" xfId="5" applyFill="1" applyBorder="1" applyAlignment="1">
      <alignment vertical="center"/>
    </xf>
    <xf numFmtId="0" fontId="0" fillId="10" borderId="14" xfId="0" applyFill="1" applyBorder="1" applyAlignment="1">
      <alignment vertical="center"/>
    </xf>
    <xf numFmtId="0" fontId="0" fillId="10" borderId="15" xfId="0" applyFill="1" applyBorder="1" applyAlignment="1">
      <alignment vertical="center"/>
    </xf>
    <xf numFmtId="0" fontId="1" fillId="10" borderId="0" xfId="5" applyFill="1" applyAlignment="1">
      <alignment vertical="center"/>
    </xf>
    <xf numFmtId="0" fontId="4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vertical="center"/>
    </xf>
    <xf numFmtId="0" fontId="13" fillId="10" borderId="1" xfId="9" quotePrefix="1" applyFont="1" applyFill="1" applyBorder="1" applyAlignment="1" applyProtection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3" fillId="10" borderId="1" xfId="9" applyFont="1" applyFill="1" applyBorder="1" applyAlignment="1" applyProtection="1">
      <alignment horizontal="center" vertical="center"/>
    </xf>
    <xf numFmtId="0" fontId="0" fillId="10" borderId="18" xfId="0" applyFill="1" applyBorder="1" applyAlignment="1">
      <alignment horizontal="center" vertical="center"/>
    </xf>
    <xf numFmtId="0" fontId="12" fillId="10" borderId="0" xfId="9" quotePrefix="1" applyFill="1" applyAlignment="1" applyProtection="1">
      <alignment vertical="center"/>
    </xf>
    <xf numFmtId="0" fontId="1" fillId="10" borderId="13" xfId="5" applyFill="1" applyBorder="1" applyAlignment="1">
      <alignment vertical="center"/>
    </xf>
    <xf numFmtId="0" fontId="1" fillId="10" borderId="12" xfId="5" applyFill="1" applyBorder="1" applyAlignment="1">
      <alignment horizontal="center" vertical="center"/>
    </xf>
    <xf numFmtId="0" fontId="1" fillId="10" borderId="14" xfId="5" applyFill="1" applyBorder="1" applyAlignment="1">
      <alignment vertical="center"/>
    </xf>
    <xf numFmtId="0" fontId="1" fillId="10" borderId="15" xfId="5" applyFill="1" applyBorder="1" applyAlignment="1">
      <alignment vertical="center"/>
    </xf>
    <xf numFmtId="0" fontId="1" fillId="10" borderId="16" xfId="5" applyFill="1" applyBorder="1" applyAlignment="1">
      <alignment vertical="center"/>
    </xf>
    <xf numFmtId="0" fontId="1" fillId="10" borderId="15" xfId="5" applyFill="1" applyBorder="1" applyAlignment="1">
      <alignment horizontal="center" vertical="center"/>
    </xf>
    <xf numFmtId="0" fontId="1" fillId="10" borderId="26" xfId="5" applyFill="1" applyBorder="1" applyAlignment="1">
      <alignment horizontal="center" vertical="center"/>
    </xf>
    <xf numFmtId="0" fontId="1" fillId="10" borderId="21" xfId="5" applyFill="1" applyBorder="1" applyAlignment="1">
      <alignment horizontal="center" vertical="center"/>
    </xf>
    <xf numFmtId="0" fontId="1" fillId="10" borderId="16" xfId="5" applyFill="1" applyBorder="1" applyAlignment="1">
      <alignment horizontal="center" vertical="center"/>
    </xf>
    <xf numFmtId="0" fontId="4" fillId="3" borderId="30" xfId="5" applyFont="1" applyFill="1" applyBorder="1" applyAlignment="1">
      <alignment vertical="center"/>
    </xf>
    <xf numFmtId="0" fontId="1" fillId="3" borderId="31" xfId="5" applyFill="1" applyBorder="1" applyAlignment="1">
      <alignment vertical="center"/>
    </xf>
    <xf numFmtId="0" fontId="1" fillId="3" borderId="32" xfId="5" applyFill="1" applyBorder="1" applyAlignment="1">
      <alignment horizontal="center" vertical="center"/>
    </xf>
    <xf numFmtId="0" fontId="1" fillId="3" borderId="3" xfId="5" applyFill="1" applyBorder="1" applyAlignment="1">
      <alignment vertical="center"/>
    </xf>
    <xf numFmtId="0" fontId="1" fillId="3" borderId="2" xfId="5" applyFill="1" applyBorder="1" applyAlignment="1">
      <alignment vertical="center"/>
    </xf>
    <xf numFmtId="0" fontId="1" fillId="3" borderId="11" xfId="5" applyFill="1" applyBorder="1" applyAlignment="1">
      <alignment vertical="center"/>
    </xf>
    <xf numFmtId="0" fontId="1" fillId="3" borderId="5" xfId="5" applyFill="1" applyBorder="1" applyAlignment="1">
      <alignment horizontal="center" vertical="center"/>
    </xf>
    <xf numFmtId="0" fontId="1" fillId="0" borderId="1" xfId="5" applyBorder="1" applyAlignment="1">
      <alignment horizontal="center" vertical="center"/>
    </xf>
    <xf numFmtId="164" fontId="1" fillId="17" borderId="1" xfId="5" applyNumberFormat="1" applyFill="1" applyBorder="1" applyAlignment="1">
      <alignment horizontal="center" vertical="center"/>
    </xf>
    <xf numFmtId="164" fontId="4" fillId="19" borderId="1" xfId="5" applyNumberFormat="1" applyFont="1" applyFill="1" applyBorder="1" applyAlignment="1">
      <alignment horizontal="center" vertical="center"/>
    </xf>
    <xf numFmtId="164" fontId="1" fillId="18" borderId="1" xfId="5" applyNumberFormat="1" applyFill="1" applyBorder="1" applyAlignment="1">
      <alignment horizontal="center" vertical="center"/>
    </xf>
    <xf numFmtId="0" fontId="1" fillId="18" borderId="1" xfId="5" applyFill="1" applyBorder="1" applyAlignment="1">
      <alignment horizontal="center" vertical="center"/>
    </xf>
    <xf numFmtId="0" fontId="1" fillId="18" borderId="1" xfId="5" applyFill="1" applyBorder="1" applyAlignment="1">
      <alignment vertical="center"/>
    </xf>
    <xf numFmtId="164" fontId="4" fillId="18" borderId="1" xfId="5" applyNumberFormat="1" applyFont="1" applyFill="1" applyBorder="1" applyAlignment="1">
      <alignment horizontal="center" vertical="center"/>
    </xf>
    <xf numFmtId="164" fontId="1" fillId="19" borderId="1" xfId="5" applyNumberFormat="1" applyFill="1" applyBorder="1" applyAlignment="1">
      <alignment horizontal="center" vertical="center"/>
    </xf>
    <xf numFmtId="0" fontId="1" fillId="10" borderId="9" xfId="5" applyFill="1" applyBorder="1" applyAlignment="1">
      <alignment horizontal="center" vertical="center"/>
    </xf>
    <xf numFmtId="0" fontId="2" fillId="10" borderId="9" xfId="5" applyFont="1" applyFill="1" applyBorder="1" applyAlignment="1">
      <alignment vertical="center"/>
    </xf>
    <xf numFmtId="0" fontId="4" fillId="10" borderId="7" xfId="5" applyFont="1" applyFill="1" applyBorder="1" applyAlignment="1">
      <alignment horizontal="center" vertical="center"/>
    </xf>
    <xf numFmtId="0" fontId="2" fillId="13" borderId="0" xfId="5" applyFont="1" applyFill="1" applyAlignment="1">
      <alignment vertical="center"/>
    </xf>
    <xf numFmtId="0" fontId="2" fillId="0" borderId="9" xfId="5" applyFont="1" applyBorder="1" applyAlignment="1">
      <alignment horizontal="center" vertical="center"/>
    </xf>
    <xf numFmtId="0" fontId="2" fillId="13" borderId="0" xfId="0" applyFont="1" applyFill="1" applyAlignment="1">
      <alignment vertical="center"/>
    </xf>
    <xf numFmtId="0" fontId="14" fillId="0" borderId="1" xfId="5" applyFont="1" applyBorder="1" applyAlignment="1">
      <alignment vertical="center"/>
    </xf>
    <xf numFmtId="1" fontId="4" fillId="10" borderId="0" xfId="5" applyNumberFormat="1" applyFont="1" applyFill="1" applyAlignment="1">
      <alignment horizontal="center" vertical="center"/>
    </xf>
    <xf numFmtId="0" fontId="4" fillId="10" borderId="0" xfId="5" quotePrefix="1" applyFont="1" applyFill="1" applyAlignment="1">
      <alignment horizontal="center" vertical="center"/>
    </xf>
    <xf numFmtId="166" fontId="2" fillId="11" borderId="1" xfId="8" applyNumberFormat="1" applyFont="1" applyFill="1" applyBorder="1" applyAlignment="1" applyProtection="1">
      <alignment horizontal="center" vertical="center"/>
    </xf>
    <xf numFmtId="17" fontId="4" fillId="10" borderId="1" xfId="5" applyNumberFormat="1" applyFont="1" applyFill="1" applyBorder="1" applyAlignment="1">
      <alignment horizontal="center" vertical="center"/>
    </xf>
    <xf numFmtId="17" fontId="4" fillId="10" borderId="0" xfId="5" applyNumberFormat="1" applyFont="1" applyFill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165" fontId="2" fillId="10" borderId="9" xfId="5" applyNumberFormat="1" applyFont="1" applyFill="1" applyBorder="1" applyAlignment="1">
      <alignment horizontal="center" vertical="center"/>
    </xf>
    <xf numFmtId="165" fontId="2" fillId="4" borderId="1" xfId="5" applyNumberFormat="1" applyFont="1" applyFill="1" applyBorder="1" applyAlignment="1">
      <alignment horizontal="center" vertical="center"/>
    </xf>
    <xf numFmtId="164" fontId="2" fillId="11" borderId="1" xfId="5" applyNumberFormat="1" applyFont="1" applyFill="1" applyBorder="1" applyAlignment="1">
      <alignment horizontal="center" vertical="center"/>
    </xf>
    <xf numFmtId="0" fontId="1" fillId="1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165" fontId="2" fillId="11" borderId="1" xfId="8" applyNumberFormat="1" applyFont="1" applyFill="1" applyBorder="1" applyAlignment="1" applyProtection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2" fillId="2" borderId="25" xfId="0" applyNumberFormat="1" applyFont="1" applyFill="1" applyBorder="1" applyAlignment="1">
      <alignment horizontal="center" vertical="center"/>
    </xf>
    <xf numFmtId="165" fontId="2" fillId="13" borderId="9" xfId="5" applyNumberFormat="1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/>
    </xf>
    <xf numFmtId="164" fontId="2" fillId="11" borderId="4" xfId="5" applyNumberFormat="1" applyFont="1" applyFill="1" applyBorder="1" applyAlignment="1">
      <alignment horizontal="center" vertical="center"/>
    </xf>
    <xf numFmtId="164" fontId="2" fillId="13" borderId="0" xfId="0" applyNumberFormat="1" applyFont="1" applyFill="1" applyAlignment="1">
      <alignment horizontal="center" vertical="center"/>
    </xf>
    <xf numFmtId="164" fontId="2" fillId="11" borderId="8" xfId="5" applyNumberFormat="1" applyFont="1" applyFill="1" applyBorder="1" applyAlignment="1">
      <alignment horizontal="center" vertical="center"/>
    </xf>
    <xf numFmtId="1" fontId="2" fillId="11" borderId="1" xfId="5" applyNumberFormat="1" applyFont="1" applyFill="1" applyBorder="1" applyAlignment="1">
      <alignment horizontal="center" vertical="center"/>
    </xf>
    <xf numFmtId="1" fontId="2" fillId="10" borderId="9" xfId="5" applyNumberFormat="1" applyFont="1" applyFill="1" applyBorder="1" applyAlignment="1">
      <alignment horizontal="center" vertical="center"/>
    </xf>
    <xf numFmtId="1" fontId="2" fillId="4" borderId="1" xfId="5" applyNumberFormat="1" applyFont="1" applyFill="1" applyBorder="1" applyAlignment="1">
      <alignment horizontal="center" vertical="center"/>
    </xf>
    <xf numFmtId="1" fontId="2" fillId="10" borderId="0" xfId="5" applyNumberFormat="1" applyFont="1" applyFill="1" applyAlignment="1">
      <alignment horizontal="center" vertical="center"/>
    </xf>
    <xf numFmtId="1" fontId="2" fillId="11" borderId="8" xfId="5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25" xfId="0" applyNumberFormat="1" applyFont="1" applyFill="1" applyBorder="1" applyAlignment="1">
      <alignment horizontal="center" vertical="center"/>
    </xf>
    <xf numFmtId="1" fontId="2" fillId="13" borderId="9" xfId="5" applyNumberFormat="1" applyFont="1" applyFill="1" applyBorder="1" applyAlignment="1">
      <alignment horizontal="center" vertical="center"/>
    </xf>
    <xf numFmtId="1" fontId="2" fillId="2" borderId="6" xfId="0" applyNumberFormat="1" applyFont="1" applyFill="1" applyBorder="1" applyAlignment="1">
      <alignment horizontal="center" vertical="center"/>
    </xf>
    <xf numFmtId="1" fontId="1" fillId="17" borderId="1" xfId="5" applyNumberFormat="1" applyFill="1" applyBorder="1" applyAlignment="1">
      <alignment horizontal="center" vertical="center"/>
    </xf>
    <xf numFmtId="164" fontId="1" fillId="2" borderId="28" xfId="2" applyNumberFormat="1" applyFont="1" applyFill="1" applyBorder="1" applyAlignment="1">
      <alignment horizontal="center" vertical="center"/>
    </xf>
    <xf numFmtId="0" fontId="15" fillId="0" borderId="1" xfId="5" applyFont="1" applyBorder="1" applyAlignment="1">
      <alignment horizontal="center" vertical="center"/>
    </xf>
    <xf numFmtId="0" fontId="15" fillId="0" borderId="1" xfId="5" applyFont="1" applyBorder="1" applyAlignment="1">
      <alignment vertical="center"/>
    </xf>
    <xf numFmtId="0" fontId="15" fillId="6" borderId="1" xfId="5" applyFont="1" applyFill="1" applyBorder="1" applyAlignment="1">
      <alignment horizontal="center" vertical="center"/>
    </xf>
    <xf numFmtId="0" fontId="4" fillId="10" borderId="23" xfId="0" applyFont="1" applyFill="1" applyBorder="1" applyAlignment="1">
      <alignment horizontal="center" vertical="center"/>
    </xf>
    <xf numFmtId="166" fontId="2" fillId="2" borderId="6" xfId="8" applyNumberFormat="1" applyFont="1" applyFill="1" applyBorder="1" applyAlignment="1">
      <alignment horizontal="center" vertical="center"/>
    </xf>
    <xf numFmtId="0" fontId="13" fillId="0" borderId="1" xfId="9" applyFont="1" applyBorder="1" applyAlignment="1" applyProtection="1">
      <alignment horizontal="center" vertical="center"/>
    </xf>
    <xf numFmtId="0" fontId="16" fillId="10" borderId="1" xfId="9" applyFont="1" applyFill="1" applyBorder="1" applyAlignment="1" applyProtection="1">
      <alignment horizontal="center" vertical="center"/>
    </xf>
    <xf numFmtId="0" fontId="4" fillId="3" borderId="1" xfId="5" applyFont="1" applyFill="1" applyBorder="1" applyAlignment="1">
      <alignment horizontal="center"/>
    </xf>
    <xf numFmtId="0" fontId="4" fillId="3" borderId="8" xfId="5" applyFont="1" applyFill="1" applyBorder="1"/>
    <xf numFmtId="0" fontId="1" fillId="10" borderId="3" xfId="5" applyFill="1" applyBorder="1"/>
    <xf numFmtId="0" fontId="1" fillId="10" borderId="0" xfId="5" applyFill="1"/>
    <xf numFmtId="0" fontId="1" fillId="0" borderId="1" xfId="5" applyBorder="1" applyAlignment="1">
      <alignment horizontal="center"/>
    </xf>
    <xf numFmtId="0" fontId="1" fillId="0" borderId="1" xfId="5" applyBorder="1"/>
    <xf numFmtId="0" fontId="1" fillId="6" borderId="1" xfId="5" applyFill="1" applyBorder="1" applyAlignment="1">
      <alignment horizontal="center"/>
    </xf>
    <xf numFmtId="0" fontId="1" fillId="10" borderId="0" xfId="5" applyFill="1" applyAlignment="1">
      <alignment horizontal="center"/>
    </xf>
    <xf numFmtId="164" fontId="1" fillId="17" borderId="1" xfId="5" applyNumberFormat="1" applyFill="1" applyBorder="1" applyAlignment="1">
      <alignment horizontal="center"/>
    </xf>
    <xf numFmtId="164" fontId="1" fillId="18" borderId="1" xfId="5" applyNumberFormat="1" applyFill="1" applyBorder="1" applyAlignment="1">
      <alignment horizontal="center"/>
    </xf>
    <xf numFmtId="0" fontId="11" fillId="0" borderId="1" xfId="5" applyFont="1" applyBorder="1"/>
    <xf numFmtId="0" fontId="1" fillId="18" borderId="1" xfId="5" applyFill="1" applyBorder="1" applyAlignment="1">
      <alignment horizontal="center"/>
    </xf>
    <xf numFmtId="0" fontId="1" fillId="18" borderId="1" xfId="5" applyFill="1" applyBorder="1"/>
    <xf numFmtId="164" fontId="4" fillId="18" borderId="1" xfId="5" applyNumberFormat="1" applyFont="1" applyFill="1" applyBorder="1" applyAlignment="1">
      <alignment horizontal="center"/>
    </xf>
    <xf numFmtId="1" fontId="4" fillId="18" borderId="1" xfId="5" applyNumberFormat="1" applyFont="1" applyFill="1" applyBorder="1" applyAlignment="1">
      <alignment horizontal="center"/>
    </xf>
    <xf numFmtId="0" fontId="11" fillId="18" borderId="1" xfId="5" applyFont="1" applyFill="1" applyBorder="1"/>
    <xf numFmtId="0" fontId="0" fillId="0" borderId="1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9" borderId="1" xfId="0" applyFont="1" applyFill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7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2" borderId="33" xfId="0" applyFont="1" applyFill="1" applyBorder="1" applyAlignment="1">
      <alignment vertical="center"/>
    </xf>
    <xf numFmtId="0" fontId="1" fillId="16" borderId="33" xfId="0" applyFont="1" applyFill="1" applyBorder="1" applyAlignment="1">
      <alignment vertical="center"/>
    </xf>
    <xf numFmtId="0" fontId="1" fillId="8" borderId="1" xfId="0" applyFont="1" applyFill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9" xfId="5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9" xfId="5" applyBorder="1" applyAlignment="1">
      <alignment vertical="center"/>
    </xf>
    <xf numFmtId="166" fontId="1" fillId="2" borderId="1" xfId="8" applyNumberFormat="1" applyFont="1" applyFill="1" applyBorder="1" applyAlignment="1">
      <alignment horizontal="center" vertical="center"/>
    </xf>
    <xf numFmtId="0" fontId="1" fillId="3" borderId="7" xfId="5" applyFill="1" applyBorder="1" applyAlignment="1">
      <alignment vertical="center"/>
    </xf>
    <xf numFmtId="0" fontId="1" fillId="3" borderId="4" xfId="5" applyFill="1" applyBorder="1" applyAlignment="1">
      <alignment horizontal="center" vertical="center"/>
    </xf>
    <xf numFmtId="0" fontId="1" fillId="10" borderId="3" xfId="5" applyFill="1" applyBorder="1" applyAlignment="1">
      <alignment vertical="center"/>
    </xf>
    <xf numFmtId="164" fontId="1" fillId="4" borderId="1" xfId="5" applyNumberForma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/>
    </xf>
    <xf numFmtId="164" fontId="1" fillId="10" borderId="0" xfId="5" applyNumberFormat="1" applyFill="1" applyAlignment="1">
      <alignment horizontal="center" vertical="center"/>
    </xf>
    <xf numFmtId="164" fontId="1" fillId="12" borderId="1" xfId="0" applyNumberFormat="1" applyFont="1" applyFill="1" applyBorder="1" applyAlignment="1">
      <alignment horizontal="center" vertical="center"/>
    </xf>
    <xf numFmtId="164" fontId="1" fillId="7" borderId="1" xfId="0" applyNumberFormat="1" applyFont="1" applyFill="1" applyBorder="1" applyAlignment="1">
      <alignment horizontal="center" vertical="center"/>
    </xf>
    <xf numFmtId="164" fontId="1" fillId="13" borderId="0" xfId="0" applyNumberFormat="1" applyFont="1" applyFill="1" applyAlignment="1">
      <alignment horizontal="center" vertical="center"/>
    </xf>
    <xf numFmtId="166" fontId="1" fillId="2" borderId="6" xfId="8" applyNumberFormat="1" applyFont="1" applyFill="1" applyBorder="1" applyAlignment="1">
      <alignment horizontal="center" vertical="center"/>
    </xf>
    <xf numFmtId="164" fontId="0" fillId="10" borderId="0" xfId="0" applyNumberFormat="1" applyFill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1" fillId="0" borderId="0" xfId="5" applyAlignment="1">
      <alignment vertical="center"/>
    </xf>
    <xf numFmtId="0" fontId="1" fillId="6" borderId="0" xfId="5" applyFill="1" applyAlignment="1">
      <alignment horizontal="center" vertical="center"/>
    </xf>
    <xf numFmtId="0" fontId="2" fillId="6" borderId="0" xfId="5" applyFont="1" applyFill="1" applyAlignment="1">
      <alignment horizontal="center" vertical="center"/>
    </xf>
    <xf numFmtId="1" fontId="2" fillId="13" borderId="0" xfId="5" applyNumberFormat="1" applyFont="1" applyFill="1" applyAlignment="1">
      <alignment horizontal="center" vertical="center"/>
    </xf>
    <xf numFmtId="1" fontId="1" fillId="13" borderId="0" xfId="2" applyNumberFormat="1" applyFont="1" applyFill="1" applyAlignment="1">
      <alignment horizontal="center" vertical="center"/>
    </xf>
    <xf numFmtId="167" fontId="0" fillId="10" borderId="0" xfId="0" applyNumberFormat="1" applyFill="1" applyAlignment="1">
      <alignment vertical="center"/>
    </xf>
    <xf numFmtId="0" fontId="1" fillId="10" borderId="22" xfId="5" applyFill="1" applyBorder="1" applyAlignment="1">
      <alignment horizontal="center" vertical="center"/>
    </xf>
    <xf numFmtId="164" fontId="1" fillId="11" borderId="1" xfId="5" applyNumberFormat="1" applyFill="1" applyBorder="1" applyAlignment="1">
      <alignment horizontal="center" vertical="center"/>
    </xf>
    <xf numFmtId="164" fontId="1" fillId="11" borderId="8" xfId="5" applyNumberFormat="1" applyFill="1" applyBorder="1" applyAlignment="1">
      <alignment horizontal="center" vertical="center"/>
    </xf>
    <xf numFmtId="164" fontId="1" fillId="13" borderId="9" xfId="5" applyNumberFormat="1" applyFill="1" applyBorder="1" applyAlignment="1">
      <alignment horizontal="center" vertical="center"/>
    </xf>
    <xf numFmtId="1" fontId="1" fillId="13" borderId="9" xfId="5" applyNumberForma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5" fontId="1" fillId="13" borderId="9" xfId="5" applyNumberFormat="1" applyFill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 vertical="center"/>
    </xf>
    <xf numFmtId="164" fontId="1" fillId="13" borderId="0" xfId="5" applyNumberFormat="1" applyFill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25" xfId="0" applyNumberFormat="1" applyFont="1" applyFill="1" applyBorder="1" applyAlignment="1">
      <alignment horizontal="center" vertical="center"/>
    </xf>
    <xf numFmtId="164" fontId="1" fillId="7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10" borderId="26" xfId="5" applyFont="1" applyFill="1" applyBorder="1" applyAlignment="1">
      <alignment horizontal="center"/>
    </xf>
    <xf numFmtId="0" fontId="1" fillId="10" borderId="1" xfId="5" applyFill="1" applyBorder="1" applyAlignment="1">
      <alignment horizontal="center"/>
    </xf>
    <xf numFmtId="0" fontId="11" fillId="10" borderId="1" xfId="5" applyFont="1" applyFill="1" applyBorder="1"/>
    <xf numFmtId="0" fontId="1" fillId="10" borderId="1" xfId="5" applyFill="1" applyBorder="1"/>
    <xf numFmtId="0" fontId="1" fillId="6" borderId="1" xfId="5" applyFill="1" applyBorder="1" applyAlignment="1">
      <alignment horizontal="left" vertical="center"/>
    </xf>
    <xf numFmtId="0" fontId="14" fillId="6" borderId="1" xfId="5" applyFont="1" applyFill="1" applyBorder="1" applyAlignment="1">
      <alignment horizontal="left" vertical="center"/>
    </xf>
    <xf numFmtId="0" fontId="0" fillId="10" borderId="0" xfId="0" applyFill="1"/>
    <xf numFmtId="165" fontId="1" fillId="7" borderId="1" xfId="0" applyNumberFormat="1" applyFont="1" applyFill="1" applyBorder="1" applyAlignment="1">
      <alignment horizontal="center" vertical="center"/>
    </xf>
    <xf numFmtId="0" fontId="0" fillId="10" borderId="1" xfId="0" applyFill="1" applyBorder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10" borderId="23" xfId="5" applyFill="1" applyBorder="1" applyAlignment="1">
      <alignment horizontal="center" vertical="center"/>
    </xf>
    <xf numFmtId="0" fontId="2" fillId="10" borderId="24" xfId="5" applyFont="1" applyFill="1" applyBorder="1" applyAlignment="1">
      <alignment horizontal="center" vertical="center"/>
    </xf>
    <xf numFmtId="0" fontId="2" fillId="10" borderId="8" xfId="5" applyFont="1" applyFill="1" applyBorder="1" applyAlignment="1">
      <alignment horizontal="center" vertical="center"/>
    </xf>
    <xf numFmtId="0" fontId="1" fillId="10" borderId="24" xfId="5" applyFill="1" applyBorder="1" applyAlignment="1">
      <alignment horizontal="center" vertical="center"/>
    </xf>
    <xf numFmtId="0" fontId="1" fillId="10" borderId="8" xfId="5" applyFill="1" applyBorder="1" applyAlignment="1">
      <alignment horizontal="center" vertical="center"/>
    </xf>
    <xf numFmtId="0" fontId="1" fillId="10" borderId="29" xfId="5" applyFill="1" applyBorder="1" applyAlignment="1">
      <alignment horizontal="center" vertical="center"/>
    </xf>
    <xf numFmtId="0" fontId="4" fillId="10" borderId="26" xfId="5" applyFont="1" applyFill="1" applyBorder="1" applyAlignment="1">
      <alignment horizontal="center"/>
    </xf>
  </cellXfs>
  <cellStyles count="10">
    <cellStyle name="Hyperlink" xfId="9" builtinId="8"/>
    <cellStyle name="NJS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4 2" xfId="4" xr:uid="{00000000-0005-0000-0000-000005000000}"/>
    <cellStyle name="Normal_boardoverviewv2" xfId="5" xr:uid="{00000000-0005-0000-0000-000006000000}"/>
    <cellStyle name="Percent" xfId="8" builtinId="5"/>
    <cellStyle name="Percent 2" xfId="6" xr:uid="{00000000-0005-0000-0000-000008000000}"/>
    <cellStyle name="Percent 3" xfId="7" xr:uid="{00000000-0005-0000-0000-000009000000}"/>
  </cellStyles>
  <dxfs count="0"/>
  <tableStyles count="0" defaultTableStyle="TableStyleMedium9" defaultPivotStyle="PivotStyleLight16"/>
  <colors>
    <mruColors>
      <color rgb="FFCCFFCC"/>
      <color rgb="FFFF99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6.bin"/><Relationship Id="rId10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5.bin"/><Relationship Id="rId9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6"/>
  <sheetViews>
    <sheetView showGridLines="0" tabSelected="1" zoomScale="80" zoomScaleNormal="80" workbookViewId="0">
      <selection activeCell="C29" sqref="C29"/>
    </sheetView>
  </sheetViews>
  <sheetFormatPr defaultColWidth="8.84375" defaultRowHeight="15.5"/>
  <cols>
    <col min="1" max="1" width="2.23046875" style="24" customWidth="1"/>
    <col min="2" max="2" width="3.69140625" style="24" customWidth="1"/>
    <col min="3" max="3" width="17.07421875" style="24" customWidth="1"/>
    <col min="4" max="4" width="12.23046875" style="24" customWidth="1"/>
    <col min="5" max="5" width="15.3046875" style="38" bestFit="1" customWidth="1"/>
    <col min="6" max="6" width="34.4609375" style="24" customWidth="1"/>
    <col min="7" max="7" width="63.69140625" style="24" bestFit="1" customWidth="1"/>
    <col min="8" max="8" width="3.3046875" style="24" customWidth="1"/>
    <col min="9" max="9" width="8.84375" style="24"/>
    <col min="10" max="11" width="0" style="24" hidden="1" customWidth="1"/>
    <col min="12" max="16384" width="8.84375" style="24"/>
  </cols>
  <sheetData>
    <row r="1" spans="2:10" ht="16" thickBot="1">
      <c r="B1" s="85"/>
      <c r="C1" s="86"/>
      <c r="D1" s="86"/>
      <c r="E1" s="87"/>
      <c r="F1" s="86"/>
      <c r="G1" s="86"/>
      <c r="H1" s="85"/>
    </row>
    <row r="2" spans="2:10">
      <c r="B2" s="88"/>
      <c r="C2" s="89" t="s">
        <v>200</v>
      </c>
      <c r="D2" s="90"/>
      <c r="E2" s="87"/>
      <c r="F2" s="86"/>
      <c r="G2" s="86"/>
      <c r="H2" s="91"/>
      <c r="J2" s="24" t="s">
        <v>86</v>
      </c>
    </row>
    <row r="3" spans="2:10">
      <c r="B3" s="92"/>
      <c r="C3" s="93"/>
      <c r="D3" s="93"/>
      <c r="H3" s="73"/>
      <c r="J3" s="24" t="s">
        <v>87</v>
      </c>
    </row>
    <row r="4" spans="2:10">
      <c r="B4" s="92"/>
      <c r="C4" s="37" t="s">
        <v>80</v>
      </c>
      <c r="D4" s="93"/>
      <c r="H4" s="73"/>
    </row>
    <row r="5" spans="2:10">
      <c r="B5" s="92"/>
      <c r="H5" s="73"/>
    </row>
    <row r="6" spans="2:10">
      <c r="B6" s="92"/>
      <c r="C6" s="94" t="s">
        <v>81</v>
      </c>
      <c r="D6" s="94" t="s">
        <v>82</v>
      </c>
      <c r="E6" s="165" t="s">
        <v>85</v>
      </c>
      <c r="F6" s="94" t="s">
        <v>84</v>
      </c>
      <c r="G6" s="94" t="s">
        <v>88</v>
      </c>
      <c r="H6" s="73"/>
    </row>
    <row r="7" spans="2:10">
      <c r="B7" s="92"/>
      <c r="C7" s="94"/>
      <c r="D7" s="94"/>
      <c r="E7" s="94" t="s">
        <v>269</v>
      </c>
      <c r="F7" s="94"/>
      <c r="G7" s="94"/>
      <c r="H7" s="73"/>
    </row>
    <row r="8" spans="2:10">
      <c r="B8" s="92"/>
      <c r="C8" s="95" t="s">
        <v>83</v>
      </c>
      <c r="D8" s="96" t="s">
        <v>89</v>
      </c>
      <c r="E8" s="97" t="s">
        <v>87</v>
      </c>
      <c r="F8" s="97"/>
      <c r="G8" s="97"/>
      <c r="H8" s="73"/>
    </row>
    <row r="9" spans="2:10">
      <c r="B9" s="92"/>
      <c r="C9" s="95" t="s">
        <v>91</v>
      </c>
      <c r="D9" s="98" t="s">
        <v>61</v>
      </c>
      <c r="E9" s="97" t="s">
        <v>86</v>
      </c>
      <c r="F9" s="97" t="s">
        <v>92</v>
      </c>
      <c r="G9" s="97" t="s">
        <v>287</v>
      </c>
      <c r="H9" s="73"/>
    </row>
    <row r="10" spans="2:10">
      <c r="B10" s="92"/>
      <c r="C10" s="95" t="s">
        <v>272</v>
      </c>
      <c r="D10" s="168" t="s">
        <v>158</v>
      </c>
      <c r="E10" s="97" t="s">
        <v>86</v>
      </c>
      <c r="F10" s="97" t="s">
        <v>270</v>
      </c>
      <c r="G10" s="97" t="s">
        <v>175</v>
      </c>
      <c r="H10" s="73"/>
    </row>
    <row r="11" spans="2:10">
      <c r="B11" s="92"/>
      <c r="C11" s="95" t="s">
        <v>231</v>
      </c>
      <c r="D11" s="167" t="s">
        <v>158</v>
      </c>
      <c r="E11" s="97" t="s">
        <v>86</v>
      </c>
      <c r="F11" s="97" t="s">
        <v>23</v>
      </c>
      <c r="G11" s="97" t="s">
        <v>238</v>
      </c>
      <c r="H11" s="73"/>
    </row>
    <row r="12" spans="2:10">
      <c r="B12" s="92"/>
      <c r="C12" s="95" t="s">
        <v>232</v>
      </c>
      <c r="D12" s="167" t="s">
        <v>158</v>
      </c>
      <c r="E12" s="97" t="s">
        <v>86</v>
      </c>
      <c r="F12" s="97" t="s">
        <v>172</v>
      </c>
      <c r="G12" s="97" t="s">
        <v>174</v>
      </c>
      <c r="H12" s="73"/>
    </row>
    <row r="13" spans="2:10">
      <c r="B13" s="92"/>
      <c r="C13" s="95" t="s">
        <v>233</v>
      </c>
      <c r="D13" s="167" t="s">
        <v>158</v>
      </c>
      <c r="E13" s="97" t="s">
        <v>86</v>
      </c>
      <c r="F13" s="97" t="s">
        <v>173</v>
      </c>
      <c r="G13" s="97" t="s">
        <v>288</v>
      </c>
      <c r="H13" s="73"/>
    </row>
    <row r="14" spans="2:10">
      <c r="B14" s="92"/>
      <c r="C14" s="95" t="s">
        <v>243</v>
      </c>
      <c r="D14" s="167" t="s">
        <v>158</v>
      </c>
      <c r="E14" s="97" t="s">
        <v>86</v>
      </c>
      <c r="F14" s="97" t="s">
        <v>239</v>
      </c>
      <c r="G14" s="97" t="s">
        <v>244</v>
      </c>
      <c r="H14" s="73"/>
    </row>
    <row r="15" spans="2:10">
      <c r="B15" s="92"/>
      <c r="C15" s="95" t="s">
        <v>234</v>
      </c>
      <c r="D15" s="167" t="s">
        <v>158</v>
      </c>
      <c r="E15" s="97" t="s">
        <v>86</v>
      </c>
      <c r="F15" s="97" t="s">
        <v>90</v>
      </c>
      <c r="G15" s="97"/>
      <c r="H15" s="73"/>
    </row>
    <row r="16" spans="2:10">
      <c r="B16" s="92"/>
      <c r="C16" s="95" t="s">
        <v>235</v>
      </c>
      <c r="D16" s="167" t="s">
        <v>158</v>
      </c>
      <c r="E16" s="97" t="s">
        <v>86</v>
      </c>
      <c r="F16" s="97" t="s">
        <v>93</v>
      </c>
      <c r="G16" s="97"/>
      <c r="H16" s="73"/>
    </row>
    <row r="17" spans="2:8">
      <c r="B17" s="92"/>
      <c r="C17" s="95" t="s">
        <v>236</v>
      </c>
      <c r="D17" s="167" t="s">
        <v>158</v>
      </c>
      <c r="E17" s="97" t="s">
        <v>86</v>
      </c>
      <c r="F17" s="97" t="s">
        <v>33</v>
      </c>
      <c r="G17" s="97"/>
      <c r="H17" s="73"/>
    </row>
    <row r="18" spans="2:8">
      <c r="B18" s="92"/>
      <c r="C18" s="95" t="s">
        <v>237</v>
      </c>
      <c r="D18" s="167" t="s">
        <v>158</v>
      </c>
      <c r="E18" s="97" t="s">
        <v>86</v>
      </c>
      <c r="F18" s="97" t="s">
        <v>95</v>
      </c>
      <c r="G18" s="97"/>
      <c r="H18" s="73"/>
    </row>
    <row r="19" spans="2:8">
      <c r="B19" s="92"/>
      <c r="C19" s="95" t="s">
        <v>345</v>
      </c>
      <c r="D19" s="167" t="s">
        <v>158</v>
      </c>
      <c r="E19" s="97" t="s">
        <v>86</v>
      </c>
      <c r="F19" s="97" t="s">
        <v>253</v>
      </c>
      <c r="G19" s="97" t="s">
        <v>266</v>
      </c>
      <c r="H19" s="73"/>
    </row>
    <row r="20" spans="2:8" ht="16" thickBot="1">
      <c r="B20" s="75"/>
      <c r="C20" s="76"/>
      <c r="D20" s="76"/>
      <c r="E20" s="99"/>
      <c r="F20" s="76"/>
      <c r="G20" s="76"/>
      <c r="H20" s="77"/>
    </row>
    <row r="26" spans="2:8">
      <c r="F26" s="100"/>
    </row>
  </sheetData>
  <sheetProtection sheet="1" objects="1" scenarios="1"/>
  <dataValidations count="1">
    <dataValidation type="list" allowBlank="1" showInputMessage="1" showErrorMessage="1" sqref="E8:E19" xr:uid="{00000000-0002-0000-0000-000000000000}">
      <formula1>$J$2:$J$3</formula1>
    </dataValidation>
  </dataValidations>
  <hyperlinks>
    <hyperlink ref="D8" location="'Key '!A1" display="'Key '" xr:uid="{00000000-0004-0000-0000-000000000000}"/>
    <hyperlink ref="D10" location="'Table 1 - GNI (UK) Costs'!A1" display="Go" xr:uid="{00000000-0004-0000-0000-000001000000}"/>
    <hyperlink ref="D9" location="Inflation!A1" display="Inflation" xr:uid="{00000000-0004-0000-0000-000002000000}"/>
    <hyperlink ref="D11:D18" location="'Table 2 - CJV Costs'!Print_Area" display="'Table 2 - CJV Costs" xr:uid="{00000000-0004-0000-0000-000003000000}"/>
    <hyperlink ref="D11" location="'Table 2 - Staff '!A1" display="Go" xr:uid="{00000000-0004-0000-0000-000004000000}"/>
    <hyperlink ref="D12" location="'Table 2a - Support Staff'!A1" display="Go" xr:uid="{00000000-0004-0000-0000-000005000000}"/>
    <hyperlink ref="D13" location="'Table 2b - Eng Staff '!Print_Area" display="Go" xr:uid="{00000000-0004-0000-0000-000006000000}"/>
    <hyperlink ref="D14" location="'Table 2c - GMO Staff'!A1" display="Go" xr:uid="{00000000-0004-0000-0000-000007000000}"/>
    <hyperlink ref="D15" location="'Table 3 - Admin'!A1" display="Go" xr:uid="{00000000-0004-0000-0000-000008000000}"/>
    <hyperlink ref="D16" location="'Table 4 - Maintenance'!A1" display="Go" xr:uid="{00000000-0004-0000-0000-000009000000}"/>
    <hyperlink ref="D17" location="'Table 5 - Uncontrol'!A1" display="Go" xr:uid="{00000000-0004-0000-0000-00000A000000}"/>
    <hyperlink ref="D18" location="'Table 6 - Repex'!A1" display="Go" xr:uid="{00000000-0004-0000-0000-00000B000000}"/>
    <hyperlink ref="D19" location="'Table 7 - Summary'!A1" display="Go" xr:uid="{00000000-0004-0000-0000-00000C000000}"/>
  </hyperlinks>
  <pageMargins left="0.7" right="0.7" top="0.75" bottom="0.75" header="0.3" footer="0.3"/>
  <pageSetup paperSize="9" scale="72" orientation="landscape" horizontalDpi="1800" verticalDpi="18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CO365"/>
  <sheetViews>
    <sheetView showGridLines="0" zoomScale="80" zoomScaleNormal="80" zoomScaleSheetLayoutView="85" workbookViewId="0">
      <selection sqref="A1:XFD1048576"/>
    </sheetView>
  </sheetViews>
  <sheetFormatPr defaultColWidth="8.84375" defaultRowHeight="15.5"/>
  <cols>
    <col min="1" max="1" width="1.84375" style="24" customWidth="1"/>
    <col min="2" max="2" width="2.69140625" style="24" customWidth="1"/>
    <col min="3" max="3" width="6.23046875" style="49" customWidth="1"/>
    <col min="4" max="4" width="42.23046875" style="49" bestFit="1" customWidth="1"/>
    <col min="5" max="5" width="5.07421875" style="49" customWidth="1"/>
    <col min="6" max="6" width="4.69140625" style="49" customWidth="1"/>
    <col min="7" max="7" width="1.3046875" style="24" customWidth="1"/>
    <col min="8" max="9" width="11" style="49" customWidth="1"/>
    <col min="10" max="10" width="2.3046875" style="24" customWidth="1"/>
    <col min="11" max="15" width="11" style="49" customWidth="1"/>
    <col min="16" max="17" width="2.69140625" style="24" customWidth="1"/>
    <col min="18" max="82" width="8.84375" style="24"/>
    <col min="83" max="16384" width="8.84375" style="49"/>
  </cols>
  <sheetData>
    <row r="1" spans="2:93" s="24" customFormat="1" ht="16" thickBot="1"/>
    <row r="2" spans="2:93" s="24" customFormat="1">
      <c r="B2" s="25"/>
      <c r="C2" s="26"/>
      <c r="D2" s="27"/>
      <c r="E2" s="28"/>
      <c r="F2" s="28"/>
      <c r="G2" s="27"/>
      <c r="H2" s="27"/>
      <c r="I2" s="27"/>
      <c r="J2" s="27"/>
      <c r="K2" s="27"/>
      <c r="L2" s="27"/>
      <c r="M2" s="27"/>
      <c r="N2" s="27"/>
      <c r="O2" s="27"/>
      <c r="P2" s="29"/>
      <c r="Q2" s="30"/>
    </row>
    <row r="3" spans="2:93" s="24" customFormat="1">
      <c r="B3" s="31"/>
      <c r="C3" s="32" t="s">
        <v>200</v>
      </c>
      <c r="D3" s="30"/>
      <c r="E3" s="33"/>
      <c r="F3" s="34"/>
      <c r="G3" s="30"/>
      <c r="H3" s="30"/>
      <c r="I3" s="30"/>
      <c r="J3" s="30"/>
      <c r="K3" s="30"/>
      <c r="L3" s="30"/>
      <c r="M3" s="30"/>
      <c r="N3" s="30"/>
      <c r="O3" s="30"/>
      <c r="P3" s="35"/>
      <c r="Q3" s="30"/>
    </row>
    <row r="4" spans="2:93" s="24" customFormat="1">
      <c r="B4" s="31"/>
      <c r="C4" s="36" t="s">
        <v>210</v>
      </c>
      <c r="D4" s="30"/>
      <c r="E4" s="33"/>
      <c r="F4" s="34"/>
      <c r="G4" s="30"/>
      <c r="H4" s="30"/>
      <c r="I4" s="30"/>
      <c r="J4" s="30"/>
      <c r="K4" s="30"/>
      <c r="L4" s="30"/>
      <c r="M4" s="30"/>
      <c r="N4" s="30"/>
      <c r="O4" s="30"/>
      <c r="P4" s="35"/>
      <c r="Q4" s="30"/>
    </row>
    <row r="5" spans="2:93" s="24" customFormat="1">
      <c r="B5" s="31"/>
      <c r="C5" s="37"/>
      <c r="D5" s="30"/>
      <c r="E5" s="33"/>
      <c r="F5" s="33"/>
      <c r="G5" s="30"/>
      <c r="H5" s="30"/>
      <c r="I5" s="30"/>
      <c r="J5" s="30"/>
      <c r="K5" s="250" t="s">
        <v>353</v>
      </c>
      <c r="L5" s="251"/>
      <c r="M5" s="251"/>
      <c r="N5" s="251"/>
      <c r="O5" s="252"/>
      <c r="P5" s="35"/>
      <c r="Q5" s="30"/>
    </row>
    <row r="6" spans="2:93" s="38" customFormat="1">
      <c r="B6" s="39"/>
      <c r="C6" s="40"/>
      <c r="D6" s="33"/>
      <c r="E6" s="33"/>
      <c r="F6" s="33"/>
      <c r="G6" s="33"/>
      <c r="H6" s="41">
        <v>-2</v>
      </c>
      <c r="I6" s="41">
        <v>-1</v>
      </c>
      <c r="J6" s="42"/>
      <c r="K6" s="41">
        <v>1</v>
      </c>
      <c r="L6" s="41">
        <v>2</v>
      </c>
      <c r="M6" s="41">
        <v>3</v>
      </c>
      <c r="N6" s="41">
        <v>4</v>
      </c>
      <c r="O6" s="41">
        <v>5</v>
      </c>
      <c r="P6" s="43"/>
      <c r="Q6" s="33"/>
    </row>
    <row r="7" spans="2:93">
      <c r="B7" s="31"/>
      <c r="C7" s="44"/>
      <c r="D7" s="45"/>
      <c r="E7" s="46"/>
      <c r="F7" s="46"/>
      <c r="G7" s="30"/>
      <c r="H7" s="47" t="s">
        <v>17</v>
      </c>
      <c r="I7" s="47" t="s">
        <v>17</v>
      </c>
      <c r="J7" s="48"/>
      <c r="K7" s="47" t="s">
        <v>17</v>
      </c>
      <c r="L7" s="47" t="s">
        <v>17</v>
      </c>
      <c r="M7" s="47" t="s">
        <v>17</v>
      </c>
      <c r="N7" s="47" t="s">
        <v>17</v>
      </c>
      <c r="O7" s="47" t="s">
        <v>17</v>
      </c>
      <c r="P7" s="35"/>
      <c r="Q7" s="30"/>
    </row>
    <row r="8" spans="2:93">
      <c r="B8" s="31"/>
      <c r="C8" s="50"/>
      <c r="D8" s="51" t="s">
        <v>7</v>
      </c>
      <c r="E8" s="47" t="s">
        <v>8</v>
      </c>
      <c r="F8" s="47" t="s">
        <v>9</v>
      </c>
      <c r="G8" s="30"/>
      <c r="H8" s="47" t="s">
        <v>16</v>
      </c>
      <c r="I8" s="47" t="s">
        <v>16</v>
      </c>
      <c r="J8" s="48"/>
      <c r="K8" s="47" t="s">
        <v>16</v>
      </c>
      <c r="L8" s="47" t="s">
        <v>14</v>
      </c>
      <c r="M8" s="47" t="s">
        <v>14</v>
      </c>
      <c r="N8" s="47" t="s">
        <v>16</v>
      </c>
      <c r="O8" s="47" t="s">
        <v>16</v>
      </c>
      <c r="P8" s="35"/>
      <c r="Q8" s="30"/>
    </row>
    <row r="9" spans="2:93" s="24" customFormat="1">
      <c r="B9" s="31"/>
      <c r="C9" s="52"/>
      <c r="D9" s="53"/>
      <c r="E9" s="54"/>
      <c r="F9" s="54"/>
      <c r="G9" s="30"/>
      <c r="H9" s="55" t="s">
        <v>18</v>
      </c>
      <c r="I9" s="55" t="s">
        <v>19</v>
      </c>
      <c r="J9" s="56"/>
      <c r="K9" s="55" t="s">
        <v>415</v>
      </c>
      <c r="L9" s="55" t="s">
        <v>416</v>
      </c>
      <c r="M9" s="55" t="s">
        <v>417</v>
      </c>
      <c r="N9" s="55" t="s">
        <v>418</v>
      </c>
      <c r="O9" s="55" t="s">
        <v>439</v>
      </c>
      <c r="P9" s="35"/>
      <c r="Q9" s="30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</row>
    <row r="10" spans="2:93" s="24" customFormat="1">
      <c r="B10" s="31"/>
      <c r="C10" s="30"/>
      <c r="D10" s="30"/>
      <c r="E10" s="33"/>
      <c r="F10" s="33"/>
      <c r="G10" s="30"/>
      <c r="H10" s="133"/>
      <c r="I10" s="133"/>
      <c r="J10" s="133"/>
      <c r="K10" s="133"/>
      <c r="L10" s="133"/>
      <c r="M10" s="133"/>
      <c r="N10" s="133"/>
      <c r="O10" s="133"/>
      <c r="P10" s="35"/>
      <c r="Q10" s="30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</row>
    <row r="11" spans="2:93" s="24" customFormat="1">
      <c r="B11" s="31"/>
      <c r="C11" s="57" t="s">
        <v>0</v>
      </c>
      <c r="D11" s="58" t="s">
        <v>98</v>
      </c>
      <c r="E11" s="59"/>
      <c r="F11" s="30"/>
      <c r="G11" s="30"/>
      <c r="H11" s="40"/>
      <c r="I11" s="40"/>
      <c r="J11" s="40"/>
      <c r="K11" s="40"/>
      <c r="L11" s="40"/>
      <c r="M11" s="40"/>
      <c r="N11" s="40"/>
      <c r="O11" s="40"/>
      <c r="P11" s="35"/>
      <c r="Q11" s="30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</row>
    <row r="12" spans="2:93" s="24" customFormat="1">
      <c r="B12" s="31"/>
      <c r="C12" s="60">
        <v>1</v>
      </c>
      <c r="D12" s="61" t="s">
        <v>98</v>
      </c>
      <c r="E12" s="62" t="s">
        <v>38</v>
      </c>
      <c r="F12" s="63">
        <v>3</v>
      </c>
      <c r="G12" s="30"/>
      <c r="H12" s="140"/>
      <c r="I12" s="140"/>
      <c r="J12" s="8"/>
      <c r="K12" s="9"/>
      <c r="L12" s="9"/>
      <c r="M12" s="9"/>
      <c r="N12" s="9"/>
      <c r="O12" s="9"/>
      <c r="P12" s="35"/>
      <c r="Q12" s="30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</row>
    <row r="13" spans="2:93" s="24" customFormat="1">
      <c r="B13" s="31"/>
      <c r="C13" s="30"/>
      <c r="D13" s="30"/>
      <c r="E13" s="33"/>
      <c r="F13" s="33"/>
      <c r="G13" s="30"/>
      <c r="H13" s="16"/>
      <c r="I13" s="16"/>
      <c r="J13" s="16"/>
      <c r="K13" s="16"/>
      <c r="L13" s="16"/>
      <c r="M13" s="16"/>
      <c r="N13" s="16"/>
      <c r="O13" s="16"/>
      <c r="P13" s="35"/>
      <c r="Q13" s="30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</row>
    <row r="14" spans="2:93" s="24" customFormat="1">
      <c r="B14" s="31"/>
      <c r="C14" s="57" t="s">
        <v>1</v>
      </c>
      <c r="D14" s="58" t="s">
        <v>74</v>
      </c>
      <c r="E14" s="59"/>
      <c r="F14" s="30"/>
      <c r="G14" s="30"/>
      <c r="H14" s="16"/>
      <c r="I14" s="16"/>
      <c r="J14" s="16"/>
      <c r="K14" s="16"/>
      <c r="L14" s="16"/>
      <c r="M14" s="16"/>
      <c r="N14" s="16"/>
      <c r="O14" s="16"/>
      <c r="P14" s="35"/>
      <c r="Q14" s="30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</row>
    <row r="15" spans="2:93" s="24" customFormat="1">
      <c r="B15" s="31"/>
      <c r="C15" s="60">
        <v>2</v>
      </c>
      <c r="D15" s="61" t="s">
        <v>75</v>
      </c>
      <c r="E15" s="62" t="s">
        <v>38</v>
      </c>
      <c r="F15" s="63">
        <v>3</v>
      </c>
      <c r="G15" s="30"/>
      <c r="H15" s="140"/>
      <c r="I15" s="140"/>
      <c r="J15" s="8"/>
      <c r="K15" s="9"/>
      <c r="L15" s="9"/>
      <c r="M15" s="9"/>
      <c r="N15" s="9"/>
      <c r="O15" s="9"/>
      <c r="P15" s="35"/>
      <c r="Q15" s="30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</row>
    <row r="16" spans="2:93" s="24" customFormat="1">
      <c r="B16" s="31"/>
      <c r="C16" s="60">
        <f>C15+1</f>
        <v>3</v>
      </c>
      <c r="D16" s="61" t="s">
        <v>78</v>
      </c>
      <c r="E16" s="62" t="s">
        <v>38</v>
      </c>
      <c r="F16" s="63">
        <v>3</v>
      </c>
      <c r="G16" s="30"/>
      <c r="H16" s="140"/>
      <c r="I16" s="140"/>
      <c r="J16" s="8"/>
      <c r="K16" s="9"/>
      <c r="L16" s="9"/>
      <c r="M16" s="9"/>
      <c r="N16" s="9"/>
      <c r="O16" s="9"/>
      <c r="P16" s="35"/>
      <c r="Q16" s="30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</row>
    <row r="17" spans="2:93" s="24" customFormat="1">
      <c r="B17" s="31"/>
      <c r="C17" s="60">
        <f t="shared" ref="C17:C20" si="0">C16+1</f>
        <v>4</v>
      </c>
      <c r="D17" s="61" t="s">
        <v>77</v>
      </c>
      <c r="E17" s="62" t="s">
        <v>38</v>
      </c>
      <c r="F17" s="63">
        <v>3</v>
      </c>
      <c r="G17" s="30"/>
      <c r="H17" s="140"/>
      <c r="I17" s="140"/>
      <c r="J17" s="8"/>
      <c r="K17" s="9"/>
      <c r="L17" s="9"/>
      <c r="M17" s="9"/>
      <c r="N17" s="9"/>
      <c r="O17" s="9"/>
      <c r="P17" s="35"/>
      <c r="Q17" s="30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</row>
    <row r="18" spans="2:93" s="24" customFormat="1">
      <c r="B18" s="31"/>
      <c r="C18" s="60">
        <f t="shared" si="0"/>
        <v>5</v>
      </c>
      <c r="D18" s="61" t="s">
        <v>94</v>
      </c>
      <c r="E18" s="62" t="s">
        <v>38</v>
      </c>
      <c r="F18" s="63">
        <v>3</v>
      </c>
      <c r="G18" s="30"/>
      <c r="H18" s="140"/>
      <c r="I18" s="140"/>
      <c r="J18" s="8"/>
      <c r="K18" s="9"/>
      <c r="L18" s="9"/>
      <c r="M18" s="9"/>
      <c r="N18" s="9"/>
      <c r="O18" s="9"/>
      <c r="P18" s="35"/>
      <c r="Q18" s="30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</row>
    <row r="19" spans="2:93" s="24" customFormat="1">
      <c r="B19" s="31"/>
      <c r="C19" s="60">
        <f t="shared" si="0"/>
        <v>6</v>
      </c>
      <c r="D19" s="61" t="s">
        <v>108</v>
      </c>
      <c r="E19" s="62" t="s">
        <v>38</v>
      </c>
      <c r="F19" s="63">
        <v>3</v>
      </c>
      <c r="G19" s="30"/>
      <c r="H19" s="148"/>
      <c r="I19" s="140"/>
      <c r="J19" s="8"/>
      <c r="K19" s="9"/>
      <c r="L19" s="9"/>
      <c r="M19" s="9"/>
      <c r="N19" s="9"/>
      <c r="O19" s="9"/>
      <c r="P19" s="35"/>
      <c r="Q19" s="30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</row>
    <row r="20" spans="2:93" s="24" customFormat="1">
      <c r="B20" s="31"/>
      <c r="C20" s="60">
        <f t="shared" si="0"/>
        <v>7</v>
      </c>
      <c r="D20" s="61" t="s">
        <v>79</v>
      </c>
      <c r="E20" s="62" t="s">
        <v>38</v>
      </c>
      <c r="F20" s="63">
        <v>3</v>
      </c>
      <c r="G20" s="30"/>
      <c r="H20" s="19">
        <f t="shared" ref="H20:I20" si="1">SUM(H15:H19)</f>
        <v>0</v>
      </c>
      <c r="I20" s="20">
        <f t="shared" si="1"/>
        <v>0</v>
      </c>
      <c r="J20" s="12"/>
      <c r="K20" s="21">
        <f>SUM(K15:K19)</f>
        <v>0</v>
      </c>
      <c r="L20" s="21">
        <f>SUM(L15:L19)</f>
        <v>0</v>
      </c>
      <c r="M20" s="21">
        <f>SUM(M15:M19)</f>
        <v>0</v>
      </c>
      <c r="N20" s="21">
        <f>SUM(N15:N19)</f>
        <v>0</v>
      </c>
      <c r="O20" s="21">
        <f>SUM(O15:O19)</f>
        <v>0</v>
      </c>
      <c r="P20" s="65"/>
      <c r="Q20" s="30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</row>
    <row r="21" spans="2:93" s="24" customFormat="1">
      <c r="B21" s="31"/>
      <c r="C21" s="30"/>
      <c r="D21" s="30"/>
      <c r="E21" s="30"/>
      <c r="F21" s="30"/>
      <c r="G21" s="30"/>
      <c r="H21" s="10"/>
      <c r="I21" s="10"/>
      <c r="J21" s="10"/>
      <c r="K21" s="10"/>
      <c r="L21" s="10"/>
      <c r="M21" s="10"/>
      <c r="N21" s="10"/>
      <c r="O21" s="10"/>
      <c r="P21" s="35"/>
      <c r="Q21" s="30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</row>
    <row r="22" spans="2:93" s="24" customFormat="1">
      <c r="B22" s="31"/>
      <c r="C22" s="57" t="s">
        <v>10</v>
      </c>
      <c r="D22" s="58" t="s">
        <v>22</v>
      </c>
      <c r="E22" s="59"/>
      <c r="F22" s="30"/>
      <c r="G22" s="30"/>
      <c r="H22" s="16"/>
      <c r="I22" s="16"/>
      <c r="J22" s="16"/>
      <c r="K22" s="16"/>
      <c r="L22" s="16"/>
      <c r="M22" s="16"/>
      <c r="N22" s="16"/>
      <c r="O22" s="16"/>
      <c r="P22" s="35"/>
      <c r="Q22" s="30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</row>
    <row r="23" spans="2:93" s="24" customFormat="1">
      <c r="B23" s="31"/>
      <c r="C23" s="60">
        <v>8</v>
      </c>
      <c r="D23" s="61" t="s">
        <v>103</v>
      </c>
      <c r="E23" s="62" t="s">
        <v>38</v>
      </c>
      <c r="F23" s="63">
        <v>3</v>
      </c>
      <c r="G23" s="30"/>
      <c r="H23" s="140"/>
      <c r="I23" s="140"/>
      <c r="J23" s="8"/>
      <c r="K23" s="9"/>
      <c r="L23" s="9"/>
      <c r="M23" s="9"/>
      <c r="N23" s="9"/>
      <c r="O23" s="9"/>
      <c r="P23" s="35"/>
      <c r="Q23" s="30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</row>
    <row r="24" spans="2:93" s="24" customFormat="1">
      <c r="B24" s="31"/>
      <c r="C24" s="60">
        <f t="shared" ref="C24:C25" si="2">C23+1</f>
        <v>9</v>
      </c>
      <c r="D24" s="61" t="s">
        <v>22</v>
      </c>
      <c r="E24" s="62" t="s">
        <v>38</v>
      </c>
      <c r="F24" s="63">
        <v>3</v>
      </c>
      <c r="G24" s="30"/>
      <c r="H24" s="148"/>
      <c r="I24" s="140"/>
      <c r="J24" s="8"/>
      <c r="K24" s="9"/>
      <c r="L24" s="9"/>
      <c r="M24" s="9"/>
      <c r="N24" s="9"/>
      <c r="O24" s="9"/>
      <c r="P24" s="35"/>
      <c r="Q24" s="30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</row>
    <row r="25" spans="2:93" s="24" customFormat="1">
      <c r="B25" s="31"/>
      <c r="C25" s="60">
        <f t="shared" si="2"/>
        <v>10</v>
      </c>
      <c r="D25" s="61" t="s">
        <v>112</v>
      </c>
      <c r="E25" s="62" t="s">
        <v>38</v>
      </c>
      <c r="F25" s="63">
        <v>3</v>
      </c>
      <c r="G25" s="30"/>
      <c r="H25" s="19">
        <f t="shared" ref="H25:I25" si="3">SUM(H23:H24)</f>
        <v>0</v>
      </c>
      <c r="I25" s="20">
        <f t="shared" si="3"/>
        <v>0</v>
      </c>
      <c r="J25" s="12"/>
      <c r="K25" s="21">
        <f>SUM(K23:K24)</f>
        <v>0</v>
      </c>
      <c r="L25" s="21">
        <f>SUM(L23:L24)</f>
        <v>0</v>
      </c>
      <c r="M25" s="21">
        <f>SUM(M23:M24)</f>
        <v>0</v>
      </c>
      <c r="N25" s="21">
        <f>SUM(N23:N24)</f>
        <v>0</v>
      </c>
      <c r="O25" s="21">
        <f>SUM(O23:O24)</f>
        <v>0</v>
      </c>
      <c r="P25" s="35"/>
      <c r="Q25" s="30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</row>
    <row r="26" spans="2:93" s="24" customFormat="1">
      <c r="B26" s="31"/>
      <c r="C26" s="33"/>
      <c r="D26" s="93"/>
      <c r="E26" s="70"/>
      <c r="F26" s="33"/>
      <c r="G26" s="30"/>
      <c r="H26" s="10"/>
      <c r="I26" s="10"/>
      <c r="J26" s="10"/>
      <c r="K26" s="10"/>
      <c r="L26" s="10"/>
      <c r="M26" s="10"/>
      <c r="N26" s="10"/>
      <c r="O26" s="10"/>
      <c r="P26" s="35"/>
      <c r="Q26" s="30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</row>
    <row r="27" spans="2:93" s="24" customFormat="1">
      <c r="B27" s="31"/>
      <c r="C27" s="57" t="s">
        <v>11</v>
      </c>
      <c r="D27" s="58" t="s">
        <v>109</v>
      </c>
      <c r="E27" s="59"/>
      <c r="F27" s="30"/>
      <c r="G27" s="30"/>
      <c r="H27" s="16"/>
      <c r="I27" s="16"/>
      <c r="J27" s="16"/>
      <c r="K27" s="16"/>
      <c r="L27" s="16"/>
      <c r="M27" s="16"/>
      <c r="N27" s="16"/>
      <c r="O27" s="16"/>
      <c r="P27" s="35"/>
      <c r="Q27" s="30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</row>
    <row r="28" spans="2:93" s="24" customFormat="1">
      <c r="B28" s="31"/>
      <c r="C28" s="60">
        <v>11</v>
      </c>
      <c r="D28" s="61" t="s">
        <v>110</v>
      </c>
      <c r="E28" s="62" t="s">
        <v>38</v>
      </c>
      <c r="F28" s="63">
        <v>3</v>
      </c>
      <c r="G28" s="30"/>
      <c r="H28" s="17"/>
      <c r="I28" s="17"/>
      <c r="J28" s="8"/>
      <c r="K28" s="17"/>
      <c r="L28" s="17"/>
      <c r="M28" s="17"/>
      <c r="N28" s="17"/>
      <c r="O28" s="17"/>
      <c r="P28" s="35"/>
      <c r="Q28" s="30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</row>
    <row r="29" spans="2:93" s="24" customFormat="1">
      <c r="B29" s="31"/>
      <c r="C29" s="60">
        <f t="shared" ref="C29:C31" si="4">C28+1</f>
        <v>12</v>
      </c>
      <c r="D29" s="61" t="s">
        <v>111</v>
      </c>
      <c r="E29" s="62" t="s">
        <v>38</v>
      </c>
      <c r="F29" s="63">
        <v>3</v>
      </c>
      <c r="G29" s="30"/>
      <c r="H29" s="17"/>
      <c r="I29" s="17"/>
      <c r="J29" s="8"/>
      <c r="K29" s="17"/>
      <c r="L29" s="17"/>
      <c r="M29" s="17"/>
      <c r="N29" s="17"/>
      <c r="O29" s="17"/>
      <c r="P29" s="35"/>
      <c r="Q29" s="30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</row>
    <row r="30" spans="2:93" s="24" customFormat="1">
      <c r="B30" s="31"/>
      <c r="C30" s="60">
        <f t="shared" si="4"/>
        <v>13</v>
      </c>
      <c r="D30" s="61" t="s">
        <v>114</v>
      </c>
      <c r="E30" s="62" t="s">
        <v>38</v>
      </c>
      <c r="F30" s="63">
        <v>3</v>
      </c>
      <c r="G30" s="30"/>
      <c r="H30" s="17"/>
      <c r="I30" s="17"/>
      <c r="J30" s="8"/>
      <c r="K30" s="17"/>
      <c r="L30" s="17"/>
      <c r="M30" s="17"/>
      <c r="N30" s="17"/>
      <c r="O30" s="17"/>
      <c r="P30" s="35"/>
      <c r="Q30" s="30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</row>
    <row r="31" spans="2:93" s="24" customFormat="1">
      <c r="B31" s="31"/>
      <c r="C31" s="60">
        <f t="shared" si="4"/>
        <v>14</v>
      </c>
      <c r="D31" s="61" t="s">
        <v>113</v>
      </c>
      <c r="E31" s="62" t="s">
        <v>38</v>
      </c>
      <c r="F31" s="63">
        <v>3</v>
      </c>
      <c r="G31" s="30"/>
      <c r="H31" s="17"/>
      <c r="I31" s="17"/>
      <c r="J31" s="12"/>
      <c r="K31" s="17"/>
      <c r="L31" s="17"/>
      <c r="M31" s="17"/>
      <c r="N31" s="17"/>
      <c r="O31" s="17"/>
      <c r="P31" s="35"/>
      <c r="Q31" s="30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</row>
    <row r="32" spans="2:93" s="24" customFormat="1">
      <c r="B32" s="31"/>
      <c r="C32" s="33"/>
      <c r="D32" s="93"/>
      <c r="E32" s="70"/>
      <c r="F32" s="33"/>
      <c r="G32" s="30"/>
      <c r="H32" s="149"/>
      <c r="I32" s="149"/>
      <c r="J32" s="14"/>
      <c r="K32" s="149"/>
      <c r="L32" s="149"/>
      <c r="M32" s="149"/>
      <c r="N32" s="149"/>
      <c r="O32" s="149"/>
      <c r="P32" s="35"/>
      <c r="Q32" s="30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</row>
    <row r="33" spans="1:93" s="24" customFormat="1">
      <c r="B33" s="31"/>
      <c r="C33" s="57" t="s">
        <v>12</v>
      </c>
      <c r="D33" s="71" t="s">
        <v>36</v>
      </c>
      <c r="E33" s="33"/>
      <c r="F33" s="33"/>
      <c r="G33" s="30"/>
      <c r="H33" s="16"/>
      <c r="I33" s="16"/>
      <c r="J33" s="16"/>
      <c r="K33" s="16"/>
      <c r="L33" s="16"/>
      <c r="M33" s="16"/>
      <c r="N33" s="16"/>
      <c r="O33" s="16"/>
      <c r="P33" s="35"/>
      <c r="Q33" s="30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</row>
    <row r="34" spans="1:93" s="24" customFormat="1">
      <c r="B34" s="31"/>
      <c r="C34" s="60">
        <v>15</v>
      </c>
      <c r="D34" s="61" t="s">
        <v>162</v>
      </c>
      <c r="E34" s="62" t="s">
        <v>38</v>
      </c>
      <c r="F34" s="63">
        <v>3</v>
      </c>
      <c r="G34" s="30"/>
      <c r="H34" s="19">
        <f t="shared" ref="H34:I34" si="5">H12+H20+H25+H31</f>
        <v>0</v>
      </c>
      <c r="I34" s="20">
        <f t="shared" si="5"/>
        <v>0</v>
      </c>
      <c r="J34" s="12"/>
      <c r="K34" s="21">
        <f>K12+K20+K25+K31</f>
        <v>0</v>
      </c>
      <c r="L34" s="21">
        <f>L12+L20+L25+L31</f>
        <v>0</v>
      </c>
      <c r="M34" s="21">
        <f>M12+M20+M25+M31</f>
        <v>0</v>
      </c>
      <c r="N34" s="21">
        <f>N12+N20+N25+N31</f>
        <v>0</v>
      </c>
      <c r="O34" s="21">
        <f>O12+O20+O25+O31</f>
        <v>0</v>
      </c>
      <c r="P34" s="35"/>
      <c r="Q34" s="30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</row>
    <row r="35" spans="1:93" s="24" customFormat="1" ht="16" thickBot="1">
      <c r="A35" s="73"/>
      <c r="B35" s="75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7"/>
    </row>
    <row r="36" spans="1:93" s="24" customFormat="1">
      <c r="C36" s="78"/>
    </row>
    <row r="37" spans="1:93" s="24" customFormat="1"/>
    <row r="38" spans="1:93" s="24" customFormat="1"/>
    <row r="39" spans="1:93" s="24" customFormat="1">
      <c r="C39" s="79" t="s">
        <v>199</v>
      </c>
      <c r="D39" s="80" t="s">
        <v>198</v>
      </c>
      <c r="E39" s="70"/>
      <c r="F39" s="70"/>
      <c r="G39" s="93"/>
      <c r="H39" s="81"/>
      <c r="I39" s="81"/>
      <c r="J39" s="81"/>
      <c r="K39" s="81"/>
      <c r="L39" s="81"/>
      <c r="M39" s="81"/>
      <c r="N39" s="81"/>
      <c r="O39" s="81"/>
    </row>
    <row r="40" spans="1:93" s="24" customFormat="1">
      <c r="C40" s="117">
        <v>1</v>
      </c>
      <c r="D40" s="61" t="s">
        <v>98</v>
      </c>
      <c r="E40" s="62"/>
      <c r="F40" s="62"/>
      <c r="G40" s="93"/>
      <c r="H40" s="117" t="str">
        <f>IF(H12='Table 1 - GNI (UK) Costs'!H12, "OK", "Error")</f>
        <v>OK</v>
      </c>
      <c r="I40" s="117" t="str">
        <f>IF(I12='Table 1 - GNI (UK) Costs'!I12, "OK", "Error")</f>
        <v>OK</v>
      </c>
      <c r="J40" s="203"/>
      <c r="K40" s="204" t="str">
        <f>IF(K12='Table 1 - GNI (UK) Costs'!K12, "OK", "Error")</f>
        <v>OK</v>
      </c>
      <c r="L40" s="204" t="str">
        <f>IF(L12='Table 1 - GNI (UK) Costs'!L12, "OK", "Error")</f>
        <v>OK</v>
      </c>
      <c r="M40" s="204" t="str">
        <f>IF(M12='Table 1 - GNI (UK) Costs'!M12, "OK", "Error")</f>
        <v>OK</v>
      </c>
      <c r="N40" s="204" t="str">
        <f>IF(N12='Table 1 - GNI (UK) Costs'!N12, "OK", "Error")</f>
        <v>OK</v>
      </c>
      <c r="O40" s="204" t="str">
        <f>IF(O12='Table 1 - GNI (UK) Costs'!O12, "OK", "Error")</f>
        <v>OK</v>
      </c>
    </row>
    <row r="41" spans="1:93" s="24" customFormat="1">
      <c r="C41" s="117">
        <v>7</v>
      </c>
      <c r="D41" s="61" t="s">
        <v>79</v>
      </c>
      <c r="E41" s="62"/>
      <c r="F41" s="62"/>
      <c r="G41" s="93"/>
      <c r="H41" s="117" t="str">
        <f>IF(H20='Table 1 - GNI (UK) Costs'!H13, "OK", "Error")</f>
        <v>OK</v>
      </c>
      <c r="I41" s="117" t="str">
        <f>IF(I20='Table 1 - GNI (UK) Costs'!I13, "OK", "Error")</f>
        <v>OK</v>
      </c>
      <c r="J41" s="203"/>
      <c r="K41" s="204" t="str">
        <f>IF(K20='Table 1 - GNI (UK) Costs'!K13, "OK", "Error")</f>
        <v>OK</v>
      </c>
      <c r="L41" s="204" t="str">
        <f>IF(L20='Table 1 - GNI (UK) Costs'!L13, "OK", "Error")</f>
        <v>OK</v>
      </c>
      <c r="M41" s="204" t="str">
        <f>IF(M20='Table 1 - GNI (UK) Costs'!M13, "OK", "Error")</f>
        <v>OK</v>
      </c>
      <c r="N41" s="204" t="str">
        <f>IF(N20='Table 1 - GNI (UK) Costs'!N13, "OK", "Error")</f>
        <v>OK</v>
      </c>
      <c r="O41" s="204" t="str">
        <f>IF(O20='Table 1 - GNI (UK) Costs'!O13, "OK", "Error")</f>
        <v>OK</v>
      </c>
    </row>
    <row r="42" spans="1:93" s="24" customFormat="1">
      <c r="C42" s="117">
        <v>10</v>
      </c>
      <c r="D42" s="61" t="s">
        <v>112</v>
      </c>
      <c r="E42" s="62"/>
      <c r="F42" s="62"/>
      <c r="G42" s="93"/>
      <c r="H42" s="117" t="str">
        <f>IF(H25='Table 1 - GNI (UK) Costs'!H14, "OK", "Error")</f>
        <v>OK</v>
      </c>
      <c r="I42" s="117" t="str">
        <f>IF(I25='Table 1 - GNI (UK) Costs'!I14, "OK", "Error")</f>
        <v>OK</v>
      </c>
      <c r="J42" s="203"/>
      <c r="K42" s="204" t="str">
        <f>IF(K25='Table 1 - GNI (UK) Costs'!K14, "OK", "Error")</f>
        <v>OK</v>
      </c>
      <c r="L42" s="204" t="str">
        <f>IF(L25='Table 1 - GNI (UK) Costs'!L14, "OK", "Error")</f>
        <v>OK</v>
      </c>
      <c r="M42" s="204" t="str">
        <f>IF(M25='Table 1 - GNI (UK) Costs'!M14, "OK", "Error")</f>
        <v>OK</v>
      </c>
      <c r="N42" s="204" t="str">
        <f>IF(N25='Table 1 - GNI (UK) Costs'!N14, "OK", "Error")</f>
        <v>OK</v>
      </c>
      <c r="O42" s="204" t="str">
        <f>IF(O25='Table 1 - GNI (UK) Costs'!O14, "OK", "Error")</f>
        <v>OK</v>
      </c>
    </row>
    <row r="43" spans="1:93" s="24" customFormat="1">
      <c r="C43" s="117">
        <v>14</v>
      </c>
      <c r="D43" s="61" t="s">
        <v>113</v>
      </c>
      <c r="E43" s="62"/>
      <c r="F43" s="62"/>
      <c r="G43" s="93"/>
      <c r="H43" s="117" t="str">
        <f>IF(H14='Table 1 - GNI (UK) Costs'!H16, "OK", "Error")</f>
        <v>OK</v>
      </c>
      <c r="I43" s="117" t="str">
        <f>IF(I14='Table 1 - GNI (UK) Costs'!I16, "OK", "Error")</f>
        <v>OK</v>
      </c>
      <c r="J43" s="203"/>
      <c r="K43" s="204" t="str">
        <f>IF(K14='Table 1 - GNI (UK) Costs'!K16, "OK", "Error")</f>
        <v>OK</v>
      </c>
      <c r="L43" s="204" t="str">
        <f>IF(L14='Table 1 - GNI (UK) Costs'!L16, "OK", "Error")</f>
        <v>OK</v>
      </c>
      <c r="M43" s="204" t="str">
        <f>IF(M14='Table 1 - GNI (UK) Costs'!M16, "OK", "Error")</f>
        <v>OK</v>
      </c>
      <c r="N43" s="204" t="str">
        <f>IF(N14='Table 1 - GNI (UK) Costs'!N16, "OK", "Error")</f>
        <v>OK</v>
      </c>
      <c r="O43" s="204" t="str">
        <f>IF(O14='Table 1 - GNI (UK) Costs'!O16, "OK", "Error")</f>
        <v>OK</v>
      </c>
    </row>
    <row r="44" spans="1:93" s="24" customFormat="1">
      <c r="C44" s="117">
        <v>15</v>
      </c>
      <c r="D44" s="61" t="s">
        <v>162</v>
      </c>
      <c r="E44" s="62"/>
      <c r="F44" s="62"/>
      <c r="G44" s="93"/>
      <c r="H44" s="117" t="str">
        <f t="shared" ref="H44" si="6">IF(H34=(H12+H20+H25+H31), "OK", "Error")</f>
        <v>OK</v>
      </c>
      <c r="I44" s="117" t="str">
        <f t="shared" ref="I44" si="7">IF(I34=(I12+I20+I25+I31), "OK", "Error")</f>
        <v>OK</v>
      </c>
      <c r="J44" s="203"/>
      <c r="K44" s="204" t="str">
        <f t="shared" ref="K44:O44" si="8">IF(K34=(K12+K20+K25+K31), "OK", "Error")</f>
        <v>OK</v>
      </c>
      <c r="L44" s="204" t="str">
        <f t="shared" si="8"/>
        <v>OK</v>
      </c>
      <c r="M44" s="204" t="str">
        <f t="shared" si="8"/>
        <v>OK</v>
      </c>
      <c r="N44" s="204" t="str">
        <f t="shared" si="8"/>
        <v>OK</v>
      </c>
      <c r="O44" s="204" t="str">
        <f t="shared" si="8"/>
        <v>OK</v>
      </c>
    </row>
    <row r="45" spans="1:93" s="24" customFormat="1"/>
    <row r="46" spans="1:93" s="24" customFormat="1"/>
    <row r="47" spans="1:93" s="24" customFormat="1"/>
    <row r="48" spans="1:93" s="24" customFormat="1"/>
    <row r="49" s="24" customFormat="1"/>
    <row r="50" s="24" customFormat="1"/>
    <row r="51" s="24" customFormat="1"/>
    <row r="52" s="24" customFormat="1"/>
    <row r="53" s="24" customFormat="1"/>
    <row r="54" s="24" customFormat="1"/>
    <row r="55" s="24" customFormat="1"/>
    <row r="56" s="24" customFormat="1"/>
    <row r="57" s="24" customFormat="1"/>
    <row r="58" s="24" customFormat="1"/>
    <row r="59" s="24" customFormat="1"/>
    <row r="60" s="24" customFormat="1"/>
    <row r="61" s="24" customFormat="1"/>
    <row r="62" s="24" customFormat="1"/>
    <row r="63" s="24" customFormat="1"/>
    <row r="64" s="24" customFormat="1"/>
    <row r="65" s="24" customFormat="1"/>
    <row r="66" s="24" customFormat="1"/>
    <row r="67" s="24" customFormat="1"/>
    <row r="68" s="24" customFormat="1"/>
    <row r="69" s="24" customFormat="1"/>
    <row r="70" s="24" customFormat="1"/>
    <row r="71" s="24" customFormat="1"/>
    <row r="72" s="24" customFormat="1"/>
    <row r="73" s="24" customFormat="1"/>
    <row r="74" s="24" customFormat="1"/>
    <row r="75" s="24" customFormat="1"/>
    <row r="76" s="24" customFormat="1"/>
    <row r="77" s="24" customFormat="1"/>
    <row r="78" s="24" customFormat="1"/>
    <row r="79" s="24" customFormat="1"/>
    <row r="80" s="24" customFormat="1"/>
    <row r="81" s="24" customFormat="1"/>
    <row r="82" s="24" customFormat="1"/>
    <row r="83" s="24" customFormat="1"/>
    <row r="84" s="24" customFormat="1"/>
    <row r="85" s="24" customFormat="1"/>
    <row r="86" s="24" customFormat="1"/>
    <row r="87" s="24" customFormat="1"/>
    <row r="88" s="24" customFormat="1"/>
    <row r="89" s="24" customFormat="1"/>
    <row r="90" s="24" customFormat="1"/>
    <row r="91" s="24" customFormat="1"/>
    <row r="92" s="24" customFormat="1"/>
    <row r="93" s="24" customFormat="1"/>
    <row r="94" s="24" customFormat="1"/>
    <row r="95" s="24" customFormat="1"/>
    <row r="96" s="24" customFormat="1"/>
    <row r="97" s="24" customFormat="1"/>
    <row r="98" s="24" customFormat="1"/>
    <row r="99" s="24" customFormat="1"/>
    <row r="100" s="24" customFormat="1"/>
    <row r="101" s="24" customFormat="1"/>
    <row r="102" s="24" customFormat="1"/>
    <row r="103" s="24" customFormat="1"/>
    <row r="104" s="24" customFormat="1"/>
    <row r="105" s="24" customFormat="1"/>
    <row r="106" s="24" customFormat="1"/>
    <row r="107" s="24" customFormat="1"/>
    <row r="108" s="24" customFormat="1"/>
    <row r="109" s="24" customFormat="1"/>
    <row r="110" s="24" customFormat="1"/>
    <row r="111" s="24" customFormat="1"/>
    <row r="112" s="24" customFormat="1"/>
    <row r="113" s="24" customFormat="1"/>
    <row r="114" s="24" customFormat="1"/>
    <row r="115" s="24" customFormat="1"/>
    <row r="116" s="24" customFormat="1"/>
    <row r="117" s="24" customFormat="1"/>
    <row r="118" s="24" customFormat="1"/>
    <row r="119" s="24" customFormat="1"/>
    <row r="120" s="24" customFormat="1"/>
    <row r="121" s="24" customFormat="1"/>
    <row r="122" s="24" customFormat="1"/>
    <row r="123" s="24" customFormat="1"/>
    <row r="124" s="24" customFormat="1"/>
    <row r="125" s="24" customFormat="1"/>
    <row r="126" s="24" customFormat="1"/>
    <row r="127" s="24" customFormat="1"/>
    <row r="128" s="24" customFormat="1"/>
    <row r="129" s="24" customFormat="1"/>
    <row r="130" s="24" customFormat="1"/>
    <row r="131" s="24" customFormat="1"/>
    <row r="132" s="24" customFormat="1"/>
    <row r="133" s="24" customFormat="1"/>
    <row r="134" s="24" customFormat="1"/>
    <row r="135" s="24" customFormat="1"/>
    <row r="136" s="24" customFormat="1"/>
    <row r="137" s="24" customFormat="1"/>
    <row r="138" s="24" customFormat="1"/>
    <row r="139" s="24" customFormat="1"/>
    <row r="140" s="24" customFormat="1"/>
    <row r="141" s="24" customFormat="1"/>
    <row r="142" s="24" customFormat="1"/>
    <row r="143" s="24" customFormat="1"/>
    <row r="144" s="24" customFormat="1"/>
    <row r="145" s="24" customFormat="1"/>
    <row r="146" s="24" customFormat="1"/>
    <row r="147" s="24" customFormat="1"/>
    <row r="148" s="24" customFormat="1"/>
    <row r="149" s="24" customFormat="1"/>
    <row r="150" s="24" customFormat="1"/>
    <row r="151" s="24" customFormat="1"/>
    <row r="152" s="24" customFormat="1"/>
    <row r="153" s="24" customFormat="1"/>
    <row r="154" s="24" customFormat="1"/>
    <row r="155" s="24" customFormat="1"/>
    <row r="156" s="24" customFormat="1"/>
    <row r="157" s="24" customFormat="1"/>
    <row r="158" s="24" customFormat="1"/>
    <row r="159" s="24" customFormat="1"/>
    <row r="160" s="24" customFormat="1"/>
    <row r="161" s="24" customFormat="1"/>
    <row r="162" s="24" customFormat="1"/>
    <row r="163" s="24" customFormat="1"/>
    <row r="164" s="24" customFormat="1"/>
    <row r="165" s="24" customFormat="1"/>
    <row r="166" s="24" customFormat="1"/>
    <row r="167" s="24" customFormat="1"/>
    <row r="168" s="24" customFormat="1"/>
    <row r="169" s="24" customFormat="1"/>
    <row r="170" s="24" customFormat="1"/>
    <row r="171" s="24" customFormat="1"/>
    <row r="172" s="24" customFormat="1"/>
    <row r="173" s="24" customFormat="1"/>
    <row r="174" s="24" customFormat="1"/>
    <row r="175" s="24" customFormat="1"/>
    <row r="176" s="24" customFormat="1"/>
    <row r="177" s="24" customFormat="1"/>
    <row r="178" s="24" customFormat="1"/>
    <row r="179" s="24" customFormat="1"/>
    <row r="180" s="24" customFormat="1"/>
    <row r="181" s="24" customFormat="1"/>
    <row r="182" s="24" customFormat="1"/>
    <row r="183" s="24" customFormat="1"/>
    <row r="184" s="24" customFormat="1"/>
    <row r="185" s="24" customFormat="1"/>
    <row r="186" s="24" customFormat="1"/>
    <row r="187" s="24" customFormat="1"/>
    <row r="188" s="24" customFormat="1"/>
    <row r="189" s="24" customFormat="1"/>
    <row r="190" s="24" customFormat="1"/>
    <row r="191" s="24" customFormat="1"/>
    <row r="192" s="24" customFormat="1"/>
    <row r="193" s="24" customFormat="1"/>
    <row r="194" s="24" customFormat="1"/>
    <row r="195" s="24" customFormat="1"/>
    <row r="196" s="24" customFormat="1"/>
    <row r="197" s="24" customFormat="1"/>
    <row r="198" s="24" customFormat="1"/>
    <row r="199" s="24" customFormat="1"/>
    <row r="200" s="24" customFormat="1"/>
    <row r="201" s="24" customFormat="1"/>
    <row r="202" s="24" customFormat="1"/>
    <row r="203" s="24" customFormat="1"/>
    <row r="204" s="24" customFormat="1"/>
    <row r="205" s="24" customFormat="1"/>
    <row r="206" s="24" customFormat="1"/>
    <row r="207" s="24" customFormat="1"/>
    <row r="208" s="24" customFormat="1"/>
    <row r="209" s="24" customFormat="1"/>
    <row r="210" s="24" customFormat="1"/>
    <row r="211" s="24" customFormat="1"/>
    <row r="212" s="24" customFormat="1"/>
    <row r="213" s="24" customFormat="1"/>
    <row r="214" s="24" customFormat="1"/>
    <row r="215" s="24" customFormat="1"/>
    <row r="216" s="24" customFormat="1"/>
    <row r="217" s="24" customFormat="1"/>
    <row r="218" s="24" customFormat="1"/>
    <row r="219" s="24" customFormat="1"/>
    <row r="220" s="24" customFormat="1"/>
    <row r="221" s="24" customFormat="1"/>
    <row r="222" s="24" customFormat="1"/>
    <row r="223" s="24" customFormat="1"/>
    <row r="224" s="24" customFormat="1"/>
    <row r="225" s="24" customFormat="1"/>
    <row r="226" s="24" customFormat="1"/>
    <row r="227" s="24" customFormat="1"/>
    <row r="228" s="24" customFormat="1"/>
    <row r="229" s="24" customFormat="1"/>
    <row r="230" s="24" customFormat="1"/>
    <row r="231" s="24" customFormat="1"/>
    <row r="232" s="24" customFormat="1"/>
    <row r="233" s="24" customFormat="1"/>
    <row r="234" s="24" customFormat="1"/>
    <row r="235" s="24" customFormat="1"/>
    <row r="236" s="24" customFormat="1"/>
    <row r="237" s="24" customFormat="1"/>
    <row r="238" s="24" customFormat="1"/>
    <row r="239" s="24" customFormat="1"/>
    <row r="240" s="24" customFormat="1"/>
    <row r="241" s="24" customFormat="1"/>
    <row r="242" s="24" customFormat="1"/>
    <row r="243" s="24" customFormat="1"/>
    <row r="244" s="24" customFormat="1"/>
    <row r="245" s="24" customFormat="1"/>
    <row r="246" s="24" customFormat="1"/>
    <row r="247" s="24" customFormat="1"/>
    <row r="248" s="24" customFormat="1"/>
    <row r="249" s="24" customFormat="1"/>
    <row r="250" s="24" customFormat="1"/>
    <row r="251" s="24" customFormat="1"/>
    <row r="252" s="24" customFormat="1"/>
    <row r="253" s="24" customFormat="1"/>
    <row r="254" s="24" customFormat="1"/>
    <row r="255" s="24" customFormat="1"/>
    <row r="256" s="24" customFormat="1"/>
    <row r="257" s="24" customFormat="1"/>
    <row r="258" s="24" customFormat="1"/>
    <row r="259" s="24" customFormat="1"/>
    <row r="260" s="24" customFormat="1"/>
    <row r="261" s="24" customFormat="1"/>
    <row r="262" s="24" customFormat="1"/>
    <row r="263" s="24" customFormat="1"/>
    <row r="264" s="24" customFormat="1"/>
    <row r="265" s="24" customFormat="1"/>
    <row r="266" s="24" customFormat="1"/>
    <row r="267" s="24" customFormat="1"/>
    <row r="268" s="24" customFormat="1"/>
    <row r="269" s="24" customFormat="1"/>
    <row r="270" s="24" customFormat="1"/>
    <row r="271" s="24" customFormat="1"/>
    <row r="272" s="24" customFormat="1"/>
    <row r="273" s="24" customFormat="1"/>
    <row r="274" s="24" customFormat="1"/>
    <row r="275" s="24" customFormat="1"/>
    <row r="276" s="24" customFormat="1"/>
    <row r="277" s="24" customFormat="1"/>
    <row r="278" s="24" customFormat="1"/>
    <row r="279" s="24" customFormat="1"/>
    <row r="280" s="24" customFormat="1"/>
    <row r="281" s="24" customFormat="1"/>
    <row r="282" s="24" customFormat="1"/>
    <row r="283" s="24" customFormat="1"/>
    <row r="284" s="24" customFormat="1"/>
    <row r="285" s="24" customFormat="1"/>
    <row r="286" s="24" customFormat="1"/>
    <row r="287" s="24" customFormat="1"/>
    <row r="288" s="24" customFormat="1"/>
    <row r="289" s="24" customFormat="1"/>
    <row r="290" s="24" customFormat="1"/>
    <row r="291" s="24" customFormat="1"/>
    <row r="292" s="24" customFormat="1"/>
    <row r="293" s="24" customFormat="1"/>
    <row r="294" s="24" customFormat="1"/>
    <row r="295" s="24" customFormat="1"/>
    <row r="296" s="24" customFormat="1"/>
    <row r="297" s="24" customFormat="1"/>
    <row r="298" s="24" customFormat="1"/>
    <row r="299" s="24" customFormat="1"/>
    <row r="300" s="24" customFormat="1"/>
    <row r="301" s="24" customFormat="1"/>
    <row r="302" s="24" customFormat="1"/>
    <row r="303" s="24" customFormat="1"/>
    <row r="304" s="24" customFormat="1"/>
    <row r="305" s="24" customFormat="1"/>
    <row r="306" s="24" customFormat="1"/>
    <row r="307" s="24" customFormat="1"/>
    <row r="308" s="24" customFormat="1"/>
    <row r="309" s="24" customFormat="1"/>
    <row r="310" s="24" customFormat="1"/>
    <row r="311" s="24" customFormat="1"/>
    <row r="312" s="24" customFormat="1"/>
    <row r="313" s="24" customFormat="1"/>
    <row r="314" s="24" customFormat="1"/>
    <row r="315" s="24" customFormat="1"/>
    <row r="316" s="24" customFormat="1"/>
    <row r="317" s="24" customFormat="1"/>
    <row r="318" s="24" customFormat="1"/>
    <row r="319" s="24" customFormat="1"/>
    <row r="320" s="24" customFormat="1"/>
    <row r="321" s="24" customFormat="1"/>
    <row r="322" s="24" customFormat="1"/>
    <row r="323" s="24" customFormat="1"/>
    <row r="324" s="24" customFormat="1"/>
    <row r="325" s="24" customFormat="1"/>
    <row r="326" s="24" customFormat="1"/>
    <row r="327" s="24" customFormat="1"/>
    <row r="328" s="24" customFormat="1"/>
    <row r="329" s="24" customFormat="1"/>
    <row r="330" s="24" customFormat="1"/>
    <row r="331" s="24" customFormat="1"/>
    <row r="332" s="24" customFormat="1"/>
    <row r="333" s="24" customFormat="1"/>
    <row r="334" s="24" customFormat="1"/>
    <row r="335" s="24" customFormat="1"/>
    <row r="336" s="24" customFormat="1"/>
    <row r="337" s="24" customFormat="1"/>
    <row r="338" s="24" customFormat="1"/>
    <row r="339" s="24" customFormat="1"/>
    <row r="340" s="24" customFormat="1"/>
    <row r="341" s="24" customFormat="1"/>
    <row r="342" s="24" customFormat="1"/>
    <row r="343" s="24" customFormat="1"/>
    <row r="344" s="24" customFormat="1"/>
    <row r="345" s="24" customFormat="1"/>
    <row r="346" s="24" customFormat="1"/>
    <row r="347" s="24" customFormat="1"/>
    <row r="348" s="24" customFormat="1"/>
    <row r="349" s="24" customFormat="1"/>
    <row r="350" s="24" customFormat="1"/>
    <row r="351" s="24" customFormat="1"/>
    <row r="352" s="24" customFormat="1"/>
    <row r="353" s="24" customFormat="1"/>
    <row r="354" s="24" customFormat="1"/>
    <row r="355" s="24" customFormat="1"/>
    <row r="356" s="24" customFormat="1"/>
    <row r="357" s="24" customFormat="1"/>
    <row r="358" s="24" customFormat="1"/>
    <row r="359" s="24" customFormat="1"/>
    <row r="360" s="24" customFormat="1"/>
    <row r="361" s="24" customFormat="1"/>
    <row r="362" s="24" customFormat="1"/>
    <row r="363" s="24" customFormat="1"/>
    <row r="364" s="24" customFormat="1"/>
    <row r="365" s="24" customFormat="1"/>
  </sheetData>
  <sheetProtection sheet="1" objects="1" scenarios="1"/>
  <mergeCells count="1">
    <mergeCell ref="K5:O5"/>
  </mergeCells>
  <pageMargins left="0.70866141732283472" right="0.70866141732283472" top="0.74803149606299213" bottom="0.74803149606299213" header="0.31496062992125984" footer="0.31496062992125984"/>
  <pageSetup paperSize="8" scale="91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CP403"/>
  <sheetViews>
    <sheetView showGridLines="0" zoomScale="80" zoomScaleNormal="80" zoomScaleSheetLayoutView="85" workbookViewId="0">
      <selection sqref="A1:XFD1048576"/>
    </sheetView>
  </sheetViews>
  <sheetFormatPr defaultColWidth="8.84375" defaultRowHeight="15.5"/>
  <cols>
    <col min="1" max="1" width="1.84375" style="24" customWidth="1"/>
    <col min="2" max="2" width="2.69140625" style="24" customWidth="1"/>
    <col min="3" max="3" width="6.23046875" style="49" customWidth="1"/>
    <col min="4" max="4" width="33.4609375" style="49" bestFit="1" customWidth="1"/>
    <col min="5" max="5" width="8.84375" style="49" bestFit="1" customWidth="1"/>
    <col min="6" max="6" width="4.69140625" style="49" customWidth="1"/>
    <col min="7" max="7" width="1.3046875" style="24" customWidth="1"/>
    <col min="8" max="9" width="11" style="49" customWidth="1"/>
    <col min="10" max="10" width="2.3046875" style="24" customWidth="1"/>
    <col min="11" max="16" width="11" style="49" customWidth="1"/>
    <col min="17" max="18" width="2.69140625" style="24" customWidth="1"/>
    <col min="19" max="83" width="8.84375" style="24"/>
    <col min="84" max="16384" width="8.84375" style="49"/>
  </cols>
  <sheetData>
    <row r="1" spans="2:94" s="24" customFormat="1" ht="16" thickBot="1"/>
    <row r="2" spans="2:94" s="24" customFormat="1">
      <c r="B2" s="25"/>
      <c r="C2" s="26"/>
      <c r="D2" s="27"/>
      <c r="E2" s="28"/>
      <c r="F2" s="28"/>
      <c r="G2" s="27"/>
      <c r="H2" s="27"/>
      <c r="I2" s="27"/>
      <c r="J2" s="27"/>
      <c r="K2" s="27"/>
      <c r="L2" s="27"/>
      <c r="M2" s="27"/>
      <c r="N2" s="27"/>
      <c r="O2" s="27"/>
      <c r="P2" s="27"/>
      <c r="Q2" s="29"/>
      <c r="R2" s="30"/>
    </row>
    <row r="3" spans="2:94" s="24" customFormat="1">
      <c r="B3" s="31"/>
      <c r="C3" s="32" t="s">
        <v>200</v>
      </c>
      <c r="D3" s="30"/>
      <c r="E3" s="33"/>
      <c r="F3" s="34"/>
      <c r="G3" s="30"/>
      <c r="H3" s="30"/>
      <c r="I3" s="30"/>
      <c r="J3" s="30"/>
      <c r="K3" s="30"/>
      <c r="L3" s="30"/>
      <c r="M3" s="30"/>
      <c r="N3" s="30"/>
      <c r="O3" s="30"/>
      <c r="P3" s="30"/>
      <c r="Q3" s="35"/>
      <c r="R3" s="30"/>
    </row>
    <row r="4" spans="2:94" s="24" customFormat="1">
      <c r="B4" s="31"/>
      <c r="C4" s="36" t="s">
        <v>224</v>
      </c>
      <c r="D4" s="30"/>
      <c r="E4" s="33"/>
      <c r="F4" s="34"/>
      <c r="G4" s="30"/>
      <c r="H4" s="30"/>
      <c r="I4" s="30"/>
      <c r="J4" s="30"/>
      <c r="K4" s="30"/>
      <c r="L4" s="30"/>
      <c r="M4" s="30"/>
      <c r="N4" s="30"/>
      <c r="O4" s="30"/>
      <c r="P4" s="30"/>
      <c r="Q4" s="35"/>
      <c r="R4" s="30"/>
    </row>
    <row r="5" spans="2:94" s="24" customFormat="1">
      <c r="B5" s="31"/>
      <c r="C5" s="37"/>
      <c r="D5" s="30"/>
      <c r="E5" s="33"/>
      <c r="F5" s="33"/>
      <c r="G5" s="30"/>
      <c r="H5" s="30"/>
      <c r="I5" s="30"/>
      <c r="J5" s="30"/>
      <c r="K5" s="250" t="s">
        <v>353</v>
      </c>
      <c r="L5" s="251"/>
      <c r="M5" s="251"/>
      <c r="N5" s="251"/>
      <c r="O5" s="252"/>
      <c r="P5" s="33"/>
      <c r="Q5" s="35"/>
      <c r="R5" s="30"/>
    </row>
    <row r="6" spans="2:94" s="38" customFormat="1">
      <c r="B6" s="39"/>
      <c r="C6" s="40"/>
      <c r="D6" s="33"/>
      <c r="E6" s="33"/>
      <c r="F6" s="33"/>
      <c r="G6" s="33"/>
      <c r="H6" s="41">
        <v>-2</v>
      </c>
      <c r="I6" s="41">
        <v>-1</v>
      </c>
      <c r="J6" s="42"/>
      <c r="K6" s="41">
        <v>1</v>
      </c>
      <c r="L6" s="41">
        <v>2</v>
      </c>
      <c r="M6" s="41">
        <v>3</v>
      </c>
      <c r="N6" s="41">
        <v>4</v>
      </c>
      <c r="O6" s="41">
        <v>5</v>
      </c>
      <c r="P6" s="41">
        <v>6</v>
      </c>
      <c r="Q6" s="43"/>
      <c r="R6" s="33"/>
    </row>
    <row r="7" spans="2:94">
      <c r="B7" s="31"/>
      <c r="C7" s="44"/>
      <c r="D7" s="45"/>
      <c r="E7" s="46"/>
      <c r="F7" s="46"/>
      <c r="G7" s="30"/>
      <c r="H7" s="47" t="s">
        <v>17</v>
      </c>
      <c r="I7" s="47" t="s">
        <v>17</v>
      </c>
      <c r="J7" s="48"/>
      <c r="K7" s="47" t="s">
        <v>17</v>
      </c>
      <c r="L7" s="47" t="s">
        <v>17</v>
      </c>
      <c r="M7" s="47" t="s">
        <v>17</v>
      </c>
      <c r="N7" s="47" t="s">
        <v>17</v>
      </c>
      <c r="O7" s="47" t="s">
        <v>17</v>
      </c>
      <c r="P7" s="47"/>
      <c r="Q7" s="35"/>
      <c r="R7" s="30"/>
    </row>
    <row r="8" spans="2:94">
      <c r="B8" s="31"/>
      <c r="C8" s="50"/>
      <c r="D8" s="51" t="s">
        <v>7</v>
      </c>
      <c r="E8" s="47" t="s">
        <v>8</v>
      </c>
      <c r="F8" s="47" t="s">
        <v>9</v>
      </c>
      <c r="G8" s="30"/>
      <c r="H8" s="47" t="s">
        <v>16</v>
      </c>
      <c r="I8" s="47" t="s">
        <v>16</v>
      </c>
      <c r="J8" s="48"/>
      <c r="K8" s="47" t="s">
        <v>16</v>
      </c>
      <c r="L8" s="47" t="s">
        <v>14</v>
      </c>
      <c r="M8" s="47" t="s">
        <v>14</v>
      </c>
      <c r="N8" s="47" t="s">
        <v>16</v>
      </c>
      <c r="O8" s="47" t="s">
        <v>16</v>
      </c>
      <c r="P8" s="47" t="s">
        <v>354</v>
      </c>
      <c r="Q8" s="35"/>
      <c r="R8" s="30"/>
    </row>
    <row r="9" spans="2:94" s="24" customFormat="1">
      <c r="B9" s="31"/>
      <c r="C9" s="52"/>
      <c r="D9" s="53"/>
      <c r="E9" s="54"/>
      <c r="F9" s="54"/>
      <c r="G9" s="30"/>
      <c r="H9" s="55" t="s">
        <v>18</v>
      </c>
      <c r="I9" s="55" t="s">
        <v>19</v>
      </c>
      <c r="J9" s="56"/>
      <c r="K9" s="55" t="s">
        <v>415</v>
      </c>
      <c r="L9" s="55" t="s">
        <v>416</v>
      </c>
      <c r="M9" s="55" t="s">
        <v>417</v>
      </c>
      <c r="N9" s="55" t="s">
        <v>418</v>
      </c>
      <c r="O9" s="55" t="s">
        <v>439</v>
      </c>
      <c r="P9" s="55"/>
      <c r="Q9" s="35"/>
      <c r="R9" s="30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</row>
    <row r="10" spans="2:94" s="24" customFormat="1">
      <c r="B10" s="31"/>
      <c r="C10" s="30"/>
      <c r="D10" s="30"/>
      <c r="E10" s="33"/>
      <c r="F10" s="33"/>
      <c r="G10" s="30"/>
      <c r="H10" s="40"/>
      <c r="I10" s="40"/>
      <c r="J10" s="40"/>
      <c r="K10" s="40"/>
      <c r="L10" s="40"/>
      <c r="M10" s="40"/>
      <c r="N10" s="40"/>
      <c r="O10" s="40"/>
      <c r="P10" s="40"/>
      <c r="Q10" s="35"/>
      <c r="R10" s="30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</row>
    <row r="11" spans="2:94" s="24" customFormat="1">
      <c r="B11" s="31"/>
      <c r="C11" s="57" t="s">
        <v>0</v>
      </c>
      <c r="D11" s="58" t="s">
        <v>115</v>
      </c>
      <c r="E11" s="59"/>
      <c r="F11" s="30"/>
      <c r="G11" s="30"/>
      <c r="H11" s="40"/>
      <c r="I11" s="40"/>
      <c r="J11" s="40"/>
      <c r="K11" s="40"/>
      <c r="L11" s="40"/>
      <c r="M11" s="40"/>
      <c r="N11" s="40"/>
      <c r="O11" s="40"/>
      <c r="P11" s="40"/>
      <c r="Q11" s="35"/>
      <c r="R11" s="30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</row>
    <row r="12" spans="2:94" s="24" customFormat="1">
      <c r="B12" s="31"/>
      <c r="C12" s="60">
        <v>1</v>
      </c>
      <c r="D12" s="243" t="s">
        <v>116</v>
      </c>
      <c r="E12" s="62" t="s">
        <v>38</v>
      </c>
      <c r="F12" s="63">
        <v>3</v>
      </c>
      <c r="G12" s="30"/>
      <c r="H12" s="140"/>
      <c r="I12" s="140"/>
      <c r="J12" s="8"/>
      <c r="K12" s="9"/>
      <c r="L12" s="9"/>
      <c r="M12" s="9"/>
      <c r="N12" s="9"/>
      <c r="O12" s="9"/>
      <c r="P12" s="17"/>
      <c r="Q12" s="35"/>
      <c r="R12" s="30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</row>
    <row r="13" spans="2:94" s="24" customFormat="1">
      <c r="B13" s="31"/>
      <c r="C13" s="60">
        <f t="shared" ref="C13:C15" si="0">C12+1</f>
        <v>2</v>
      </c>
      <c r="D13" s="243" t="s">
        <v>181</v>
      </c>
      <c r="E13" s="62" t="s">
        <v>38</v>
      </c>
      <c r="F13" s="63">
        <v>3</v>
      </c>
      <c r="G13" s="30"/>
      <c r="H13" s="140"/>
      <c r="I13" s="140"/>
      <c r="J13" s="8"/>
      <c r="K13" s="9"/>
      <c r="L13" s="9"/>
      <c r="M13" s="9"/>
      <c r="N13" s="9"/>
      <c r="O13" s="9"/>
      <c r="P13" s="17"/>
      <c r="Q13" s="35"/>
      <c r="R13" s="30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</row>
    <row r="14" spans="2:94" s="24" customFormat="1">
      <c r="B14" s="31"/>
      <c r="C14" s="60">
        <f t="shared" si="0"/>
        <v>3</v>
      </c>
      <c r="D14" s="243" t="s">
        <v>180</v>
      </c>
      <c r="E14" s="62" t="s">
        <v>38</v>
      </c>
      <c r="F14" s="63">
        <v>3</v>
      </c>
      <c r="G14" s="30"/>
      <c r="H14" s="140"/>
      <c r="I14" s="140"/>
      <c r="J14" s="8"/>
      <c r="K14" s="9"/>
      <c r="L14" s="9"/>
      <c r="M14" s="9"/>
      <c r="N14" s="9"/>
      <c r="O14" s="9"/>
      <c r="P14" s="17"/>
      <c r="Q14" s="35"/>
      <c r="R14" s="30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</row>
    <row r="15" spans="2:94" s="24" customFormat="1">
      <c r="B15" s="31"/>
      <c r="C15" s="60">
        <f t="shared" si="0"/>
        <v>4</v>
      </c>
      <c r="D15" s="243" t="s">
        <v>118</v>
      </c>
      <c r="E15" s="62" t="s">
        <v>38</v>
      </c>
      <c r="F15" s="63">
        <v>3</v>
      </c>
      <c r="G15" s="30"/>
      <c r="H15" s="19">
        <f t="shared" ref="H15:I15" si="1">SUM(H12:H14)</f>
        <v>0</v>
      </c>
      <c r="I15" s="20">
        <f t="shared" si="1"/>
        <v>0</v>
      </c>
      <c r="J15" s="12"/>
      <c r="K15" s="21">
        <f>SUM(K12:K14)</f>
        <v>0</v>
      </c>
      <c r="L15" s="21">
        <f>SUM(L12:L14)</f>
        <v>0</v>
      </c>
      <c r="M15" s="21">
        <f>SUM(M12:M14)</f>
        <v>0</v>
      </c>
      <c r="N15" s="21">
        <f>SUM(N12:N14)</f>
        <v>0</v>
      </c>
      <c r="O15" s="21">
        <f>SUM(O12:O14)</f>
        <v>0</v>
      </c>
      <c r="P15" s="17"/>
      <c r="Q15" s="65"/>
      <c r="R15" s="30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</row>
    <row r="16" spans="2:94" s="24" customFormat="1">
      <c r="B16" s="31"/>
      <c r="C16" s="30"/>
      <c r="D16" s="30"/>
      <c r="E16" s="30"/>
      <c r="F16" s="30"/>
      <c r="G16" s="30"/>
      <c r="H16" s="10"/>
      <c r="I16" s="10"/>
      <c r="J16" s="10"/>
      <c r="K16" s="10"/>
      <c r="L16" s="10"/>
      <c r="M16" s="10"/>
      <c r="N16" s="10"/>
      <c r="O16" s="10"/>
      <c r="P16" s="10"/>
      <c r="Q16" s="35"/>
      <c r="R16" s="30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</row>
    <row r="17" spans="2:94" s="24" customFormat="1">
      <c r="B17" s="31"/>
      <c r="C17" s="57" t="s">
        <v>1</v>
      </c>
      <c r="D17" s="58" t="s">
        <v>39</v>
      </c>
      <c r="E17" s="59"/>
      <c r="F17" s="30"/>
      <c r="G17" s="30"/>
      <c r="H17" s="16"/>
      <c r="I17" s="16"/>
      <c r="J17" s="16"/>
      <c r="K17" s="16"/>
      <c r="L17" s="16"/>
      <c r="M17" s="16"/>
      <c r="N17" s="16"/>
      <c r="O17" s="16"/>
      <c r="P17" s="16"/>
      <c r="Q17" s="35"/>
      <c r="R17" s="30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</row>
    <row r="18" spans="2:94" s="24" customFormat="1">
      <c r="B18" s="31"/>
      <c r="C18" s="60">
        <v>5</v>
      </c>
      <c r="D18" s="243" t="s">
        <v>119</v>
      </c>
      <c r="E18" s="62" t="s">
        <v>38</v>
      </c>
      <c r="F18" s="63">
        <v>3</v>
      </c>
      <c r="G18" s="30"/>
      <c r="H18" s="140"/>
      <c r="I18" s="140"/>
      <c r="J18" s="8"/>
      <c r="K18" s="9"/>
      <c r="L18" s="9"/>
      <c r="M18" s="9"/>
      <c r="N18" s="9"/>
      <c r="O18" s="9"/>
      <c r="P18" s="17"/>
      <c r="Q18" s="35"/>
      <c r="R18" s="30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</row>
    <row r="19" spans="2:94" s="24" customFormat="1">
      <c r="B19" s="31"/>
      <c r="C19" s="60">
        <f t="shared" ref="C19:C22" si="2">C18+1</f>
        <v>6</v>
      </c>
      <c r="D19" s="243" t="s">
        <v>120</v>
      </c>
      <c r="E19" s="62" t="s">
        <v>38</v>
      </c>
      <c r="F19" s="63">
        <v>3</v>
      </c>
      <c r="G19" s="30"/>
      <c r="H19" s="140"/>
      <c r="I19" s="140"/>
      <c r="J19" s="8"/>
      <c r="K19" s="9"/>
      <c r="L19" s="9"/>
      <c r="M19" s="9"/>
      <c r="N19" s="9"/>
      <c r="O19" s="9"/>
      <c r="P19" s="17"/>
      <c r="Q19" s="35"/>
      <c r="R19" s="30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</row>
    <row r="20" spans="2:94" s="24" customFormat="1">
      <c r="B20" s="31"/>
      <c r="C20" s="60">
        <f t="shared" si="2"/>
        <v>7</v>
      </c>
      <c r="D20" s="243" t="s">
        <v>121</v>
      </c>
      <c r="E20" s="62" t="s">
        <v>38</v>
      </c>
      <c r="F20" s="63">
        <v>3</v>
      </c>
      <c r="G20" s="30"/>
      <c r="H20" s="140"/>
      <c r="I20" s="140"/>
      <c r="J20" s="8"/>
      <c r="K20" s="9"/>
      <c r="L20" s="9"/>
      <c r="M20" s="9"/>
      <c r="N20" s="9"/>
      <c r="O20" s="9"/>
      <c r="P20" s="17"/>
      <c r="Q20" s="35"/>
      <c r="R20" s="30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</row>
    <row r="21" spans="2:94" s="24" customFormat="1">
      <c r="B21" s="31"/>
      <c r="C21" s="60">
        <f t="shared" si="2"/>
        <v>8</v>
      </c>
      <c r="D21" s="243" t="s">
        <v>122</v>
      </c>
      <c r="E21" s="62" t="s">
        <v>38</v>
      </c>
      <c r="F21" s="63">
        <v>3</v>
      </c>
      <c r="G21" s="30"/>
      <c r="H21" s="140"/>
      <c r="I21" s="140"/>
      <c r="J21" s="8"/>
      <c r="K21" s="9"/>
      <c r="L21" s="9"/>
      <c r="M21" s="9"/>
      <c r="N21" s="9"/>
      <c r="O21" s="9"/>
      <c r="P21" s="17"/>
      <c r="Q21" s="35"/>
      <c r="R21" s="30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</row>
    <row r="22" spans="2:94" s="24" customFormat="1">
      <c r="B22" s="31"/>
      <c r="C22" s="60">
        <f t="shared" si="2"/>
        <v>9</v>
      </c>
      <c r="D22" s="243" t="s">
        <v>123</v>
      </c>
      <c r="E22" s="62" t="s">
        <v>38</v>
      </c>
      <c r="F22" s="63">
        <v>3</v>
      </c>
      <c r="G22" s="30"/>
      <c r="H22" s="19">
        <f t="shared" ref="H22:I22" si="3">SUM(H18:H21)</f>
        <v>0</v>
      </c>
      <c r="I22" s="20">
        <f t="shared" si="3"/>
        <v>0</v>
      </c>
      <c r="J22" s="12"/>
      <c r="K22" s="21">
        <f>SUM(K18:K21)</f>
        <v>0</v>
      </c>
      <c r="L22" s="21">
        <f>SUM(L18:L21)</f>
        <v>0</v>
      </c>
      <c r="M22" s="21">
        <f>SUM(M18:M21)</f>
        <v>0</v>
      </c>
      <c r="N22" s="21">
        <f>SUM(N18:N21)</f>
        <v>0</v>
      </c>
      <c r="O22" s="21">
        <f>SUM(O18:O21)</f>
        <v>0</v>
      </c>
      <c r="P22" s="17"/>
      <c r="Q22" s="65"/>
      <c r="R22" s="30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</row>
    <row r="23" spans="2:94" s="24" customFormat="1">
      <c r="B23" s="31"/>
      <c r="C23" s="33"/>
      <c r="D23" s="93"/>
      <c r="E23" s="70"/>
      <c r="F23" s="33"/>
      <c r="G23" s="30"/>
      <c r="H23" s="149"/>
      <c r="I23" s="149"/>
      <c r="J23" s="14"/>
      <c r="K23" s="149"/>
      <c r="L23" s="149"/>
      <c r="M23" s="149"/>
      <c r="N23" s="149"/>
      <c r="O23" s="149"/>
      <c r="P23" s="149"/>
      <c r="Q23" s="35"/>
      <c r="R23" s="30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</row>
    <row r="24" spans="2:94" s="24" customFormat="1">
      <c r="B24" s="31"/>
      <c r="C24" s="57" t="s">
        <v>10</v>
      </c>
      <c r="D24" s="58" t="s">
        <v>25</v>
      </c>
      <c r="E24" s="59"/>
      <c r="F24" s="30"/>
      <c r="G24" s="30"/>
      <c r="H24" s="16"/>
      <c r="I24" s="16"/>
      <c r="J24" s="16"/>
      <c r="K24" s="16"/>
      <c r="L24" s="16"/>
      <c r="M24" s="16"/>
      <c r="N24" s="16"/>
      <c r="O24" s="16"/>
      <c r="P24" s="16"/>
      <c r="Q24" s="35"/>
      <c r="R24" s="30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</row>
    <row r="25" spans="2:94" s="24" customFormat="1">
      <c r="B25" s="31"/>
      <c r="C25" s="60">
        <v>10</v>
      </c>
      <c r="D25" s="243" t="s">
        <v>76</v>
      </c>
      <c r="E25" s="62" t="s">
        <v>38</v>
      </c>
      <c r="F25" s="63">
        <v>3</v>
      </c>
      <c r="G25" s="30"/>
      <c r="H25" s="140"/>
      <c r="I25" s="140"/>
      <c r="J25" s="8"/>
      <c r="K25" s="9"/>
      <c r="L25" s="9"/>
      <c r="M25" s="9"/>
      <c r="N25" s="9"/>
      <c r="O25" s="9"/>
      <c r="P25" s="17"/>
      <c r="Q25" s="35"/>
      <c r="R25" s="30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</row>
    <row r="26" spans="2:94" s="24" customFormat="1">
      <c r="B26" s="31"/>
      <c r="C26" s="60">
        <f t="shared" ref="C26:C28" si="4">C25+1</f>
        <v>11</v>
      </c>
      <c r="D26" s="243" t="s">
        <v>124</v>
      </c>
      <c r="E26" s="62" t="s">
        <v>38</v>
      </c>
      <c r="F26" s="63">
        <v>3</v>
      </c>
      <c r="G26" s="30"/>
      <c r="H26" s="140"/>
      <c r="I26" s="140"/>
      <c r="J26" s="8"/>
      <c r="K26" s="9"/>
      <c r="L26" s="9"/>
      <c r="M26" s="9"/>
      <c r="N26" s="9"/>
      <c r="O26" s="9"/>
      <c r="P26" s="17"/>
      <c r="Q26" s="35"/>
      <c r="R26" s="30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</row>
    <row r="27" spans="2:94" s="24" customFormat="1">
      <c r="B27" s="31"/>
      <c r="C27" s="60">
        <f t="shared" si="4"/>
        <v>12</v>
      </c>
      <c r="D27" s="243" t="s">
        <v>125</v>
      </c>
      <c r="E27" s="62" t="s">
        <v>38</v>
      </c>
      <c r="F27" s="63">
        <v>3</v>
      </c>
      <c r="G27" s="30"/>
      <c r="H27" s="140"/>
      <c r="I27" s="140"/>
      <c r="J27" s="8"/>
      <c r="K27" s="9"/>
      <c r="L27" s="9"/>
      <c r="M27" s="9"/>
      <c r="N27" s="9"/>
      <c r="O27" s="9"/>
      <c r="P27" s="17"/>
      <c r="Q27" s="35"/>
      <c r="R27" s="30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</row>
    <row r="28" spans="2:94" s="24" customFormat="1">
      <c r="B28" s="31"/>
      <c r="C28" s="60">
        <f t="shared" si="4"/>
        <v>13</v>
      </c>
      <c r="D28" s="243" t="s">
        <v>164</v>
      </c>
      <c r="E28" s="62" t="s">
        <v>38</v>
      </c>
      <c r="F28" s="63">
        <v>3</v>
      </c>
      <c r="G28" s="30"/>
      <c r="H28" s="19">
        <f t="shared" ref="H28:I28" si="5">SUM(H25:H27)</f>
        <v>0</v>
      </c>
      <c r="I28" s="20">
        <f t="shared" si="5"/>
        <v>0</v>
      </c>
      <c r="J28" s="12"/>
      <c r="K28" s="21">
        <f>SUM(K25:K27)</f>
        <v>0</v>
      </c>
      <c r="L28" s="21">
        <f>SUM(L25:L27)</f>
        <v>0</v>
      </c>
      <c r="M28" s="21">
        <f>SUM(M25:M27)</f>
        <v>0</v>
      </c>
      <c r="N28" s="21">
        <f>SUM(N25:N27)</f>
        <v>0</v>
      </c>
      <c r="O28" s="21">
        <f>SUM(O25:O27)</f>
        <v>0</v>
      </c>
      <c r="P28" s="17"/>
      <c r="Q28" s="35"/>
      <c r="R28" s="30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</row>
    <row r="29" spans="2:94" s="24" customFormat="1">
      <c r="B29" s="31"/>
      <c r="C29" s="33"/>
      <c r="D29" s="93"/>
      <c r="E29" s="70"/>
      <c r="F29" s="33"/>
      <c r="G29" s="30"/>
      <c r="H29" s="149"/>
      <c r="I29" s="149"/>
      <c r="J29" s="14"/>
      <c r="K29" s="149"/>
      <c r="L29" s="149"/>
      <c r="M29" s="149"/>
      <c r="N29" s="149"/>
      <c r="O29" s="149"/>
      <c r="P29" s="149"/>
      <c r="Q29" s="35"/>
      <c r="R29" s="30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</row>
    <row r="30" spans="2:94" s="24" customFormat="1">
      <c r="B30" s="31"/>
      <c r="C30" s="57" t="s">
        <v>11</v>
      </c>
      <c r="D30" s="58" t="s">
        <v>178</v>
      </c>
      <c r="E30" s="59"/>
      <c r="F30" s="30"/>
      <c r="G30" s="30"/>
      <c r="H30" s="16"/>
      <c r="I30" s="16"/>
      <c r="J30" s="16"/>
      <c r="K30" s="16"/>
      <c r="L30" s="16"/>
      <c r="M30" s="16"/>
      <c r="N30" s="16"/>
      <c r="O30" s="16"/>
      <c r="P30" s="16"/>
      <c r="Q30" s="35"/>
      <c r="R30" s="30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</row>
    <row r="31" spans="2:94" s="24" customFormat="1">
      <c r="B31" s="31"/>
      <c r="C31" s="60">
        <v>14</v>
      </c>
      <c r="D31" s="243" t="s">
        <v>127</v>
      </c>
      <c r="E31" s="62" t="s">
        <v>38</v>
      </c>
      <c r="F31" s="63">
        <v>3</v>
      </c>
      <c r="G31" s="30"/>
      <c r="H31" s="140"/>
      <c r="I31" s="150"/>
      <c r="J31" s="8"/>
      <c r="K31" s="9"/>
      <c r="L31" s="9"/>
      <c r="M31" s="9"/>
      <c r="N31" s="9"/>
      <c r="O31" s="9"/>
      <c r="P31" s="17"/>
      <c r="Q31" s="35"/>
      <c r="R31" s="30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</row>
    <row r="32" spans="2:94" s="24" customFormat="1">
      <c r="B32" s="31"/>
      <c r="C32" s="60">
        <f t="shared" ref="C32:C36" si="6">C31+1</f>
        <v>15</v>
      </c>
      <c r="D32" s="243" t="s">
        <v>128</v>
      </c>
      <c r="E32" s="62" t="s">
        <v>38</v>
      </c>
      <c r="F32" s="63">
        <v>3</v>
      </c>
      <c r="G32" s="30"/>
      <c r="H32" s="140"/>
      <c r="I32" s="150"/>
      <c r="J32" s="8"/>
      <c r="K32" s="9"/>
      <c r="L32" s="9"/>
      <c r="M32" s="9"/>
      <c r="N32" s="9"/>
      <c r="O32" s="9"/>
      <c r="P32" s="17"/>
      <c r="Q32" s="35"/>
      <c r="R32" s="30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</row>
    <row r="33" spans="2:94" s="24" customFormat="1">
      <c r="B33" s="31"/>
      <c r="C33" s="60">
        <f t="shared" si="6"/>
        <v>16</v>
      </c>
      <c r="D33" s="243" t="s">
        <v>161</v>
      </c>
      <c r="E33" s="62" t="s">
        <v>38</v>
      </c>
      <c r="F33" s="63">
        <v>3</v>
      </c>
      <c r="G33" s="30"/>
      <c r="H33" s="140"/>
      <c r="I33" s="150"/>
      <c r="J33" s="8"/>
      <c r="K33" s="9"/>
      <c r="L33" s="9"/>
      <c r="M33" s="9"/>
      <c r="N33" s="9"/>
      <c r="O33" s="9"/>
      <c r="P33" s="17"/>
      <c r="Q33" s="35"/>
      <c r="R33" s="30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</row>
    <row r="34" spans="2:94" s="24" customFormat="1">
      <c r="B34" s="31"/>
      <c r="C34" s="60">
        <f t="shared" si="6"/>
        <v>17</v>
      </c>
      <c r="D34" s="243" t="s">
        <v>117</v>
      </c>
      <c r="E34" s="62" t="s">
        <v>38</v>
      </c>
      <c r="F34" s="63">
        <v>3</v>
      </c>
      <c r="G34" s="30"/>
      <c r="H34" s="140"/>
      <c r="I34" s="150"/>
      <c r="J34" s="8"/>
      <c r="K34" s="9"/>
      <c r="L34" s="9"/>
      <c r="M34" s="9"/>
      <c r="N34" s="9"/>
      <c r="O34" s="9"/>
      <c r="P34" s="17"/>
      <c r="Q34" s="35"/>
      <c r="R34" s="30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</row>
    <row r="35" spans="2:94" s="24" customFormat="1">
      <c r="B35" s="31"/>
      <c r="C35" s="60">
        <f t="shared" si="6"/>
        <v>18</v>
      </c>
      <c r="D35" s="243" t="s">
        <v>129</v>
      </c>
      <c r="E35" s="62" t="s">
        <v>38</v>
      </c>
      <c r="F35" s="63">
        <v>3</v>
      </c>
      <c r="G35" s="30"/>
      <c r="H35" s="140"/>
      <c r="I35" s="150"/>
      <c r="J35" s="8"/>
      <c r="K35" s="9"/>
      <c r="L35" s="9"/>
      <c r="M35" s="9"/>
      <c r="N35" s="9"/>
      <c r="O35" s="9"/>
      <c r="P35" s="17"/>
      <c r="Q35" s="35"/>
      <c r="R35" s="30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</row>
    <row r="36" spans="2:94" s="24" customFormat="1">
      <c r="B36" s="31"/>
      <c r="C36" s="60">
        <f t="shared" si="6"/>
        <v>19</v>
      </c>
      <c r="D36" s="243" t="s">
        <v>131</v>
      </c>
      <c r="E36" s="62" t="s">
        <v>38</v>
      </c>
      <c r="F36" s="63">
        <v>3</v>
      </c>
      <c r="G36" s="30"/>
      <c r="H36" s="19">
        <f t="shared" ref="H36:I36" si="7">SUM(H37:H40)</f>
        <v>0</v>
      </c>
      <c r="I36" s="20">
        <f t="shared" si="7"/>
        <v>0</v>
      </c>
      <c r="J36" s="12"/>
      <c r="K36" s="21">
        <f>SUM(K37:K40)</f>
        <v>0</v>
      </c>
      <c r="L36" s="21">
        <f>SUM(L37:L40)</f>
        <v>0</v>
      </c>
      <c r="M36" s="21">
        <f>SUM(M37:M40)</f>
        <v>0</v>
      </c>
      <c r="N36" s="21">
        <f>SUM(N37:N40)</f>
        <v>0</v>
      </c>
      <c r="O36" s="21">
        <f>SUM(O37:O40)</f>
        <v>0</v>
      </c>
      <c r="P36" s="17"/>
      <c r="Q36" s="35"/>
      <c r="R36" s="30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</row>
    <row r="37" spans="2:94" s="24" customFormat="1">
      <c r="B37" s="31"/>
      <c r="C37" s="117" t="s">
        <v>182</v>
      </c>
      <c r="D37" s="244" t="s">
        <v>132</v>
      </c>
      <c r="E37" s="62" t="s">
        <v>38</v>
      </c>
      <c r="F37" s="63">
        <v>3</v>
      </c>
      <c r="G37" s="30"/>
      <c r="H37" s="140"/>
      <c r="I37" s="150"/>
      <c r="J37" s="8"/>
      <c r="K37" s="9"/>
      <c r="L37" s="9"/>
      <c r="M37" s="9"/>
      <c r="N37" s="9"/>
      <c r="O37" s="9"/>
      <c r="P37" s="17"/>
      <c r="Q37" s="35"/>
      <c r="R37" s="30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</row>
    <row r="38" spans="2:94" s="24" customFormat="1">
      <c r="B38" s="31"/>
      <c r="C38" s="117" t="s">
        <v>183</v>
      </c>
      <c r="D38" s="244" t="s">
        <v>136</v>
      </c>
      <c r="E38" s="62" t="s">
        <v>38</v>
      </c>
      <c r="F38" s="63">
        <v>3</v>
      </c>
      <c r="G38" s="30"/>
      <c r="H38" s="140"/>
      <c r="I38" s="150"/>
      <c r="J38" s="8"/>
      <c r="K38" s="9"/>
      <c r="L38" s="9"/>
      <c r="M38" s="9"/>
      <c r="N38" s="9"/>
      <c r="O38" s="9"/>
      <c r="P38" s="17"/>
      <c r="Q38" s="35"/>
      <c r="R38" s="30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</row>
    <row r="39" spans="2:94" s="24" customFormat="1">
      <c r="B39" s="31"/>
      <c r="C39" s="117" t="s">
        <v>184</v>
      </c>
      <c r="D39" s="244" t="s">
        <v>133</v>
      </c>
      <c r="E39" s="62" t="s">
        <v>38</v>
      </c>
      <c r="F39" s="63">
        <v>3</v>
      </c>
      <c r="G39" s="30"/>
      <c r="H39" s="140"/>
      <c r="I39" s="150"/>
      <c r="J39" s="8"/>
      <c r="K39" s="9"/>
      <c r="L39" s="9"/>
      <c r="M39" s="9"/>
      <c r="N39" s="9"/>
      <c r="O39" s="9"/>
      <c r="P39" s="17"/>
      <c r="Q39" s="35"/>
      <c r="R39" s="30"/>
      <c r="CF39" s="49"/>
      <c r="CG39" s="49"/>
      <c r="CH39" s="49"/>
      <c r="CI39" s="49"/>
      <c r="CJ39" s="49"/>
      <c r="CK39" s="49"/>
      <c r="CL39" s="49"/>
      <c r="CM39" s="49"/>
      <c r="CN39" s="49"/>
      <c r="CO39" s="49"/>
      <c r="CP39" s="49"/>
    </row>
    <row r="40" spans="2:94" s="24" customFormat="1">
      <c r="B40" s="31"/>
      <c r="C40" s="117" t="s">
        <v>185</v>
      </c>
      <c r="D40" s="244" t="s">
        <v>134</v>
      </c>
      <c r="E40" s="62" t="s">
        <v>38</v>
      </c>
      <c r="F40" s="63">
        <v>3</v>
      </c>
      <c r="G40" s="30"/>
      <c r="H40" s="140"/>
      <c r="I40" s="150"/>
      <c r="J40" s="8"/>
      <c r="K40" s="9"/>
      <c r="L40" s="9"/>
      <c r="M40" s="9"/>
      <c r="N40" s="9"/>
      <c r="O40" s="9"/>
      <c r="P40" s="17"/>
      <c r="Q40" s="35"/>
      <c r="R40" s="30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</row>
    <row r="41" spans="2:94" s="24" customFormat="1">
      <c r="B41" s="31"/>
      <c r="C41" s="60">
        <v>20</v>
      </c>
      <c r="D41" s="243" t="s">
        <v>179</v>
      </c>
      <c r="E41" s="62" t="s">
        <v>38</v>
      </c>
      <c r="F41" s="63">
        <v>3</v>
      </c>
      <c r="G41" s="30"/>
      <c r="H41" s="19">
        <f t="shared" ref="H41:I41" si="8">SUM(H31:H36)</f>
        <v>0</v>
      </c>
      <c r="I41" s="20">
        <f t="shared" si="8"/>
        <v>0</v>
      </c>
      <c r="J41" s="12"/>
      <c r="K41" s="21">
        <f>SUM(K31:K36)</f>
        <v>0</v>
      </c>
      <c r="L41" s="21">
        <f>SUM(L31:L36)</f>
        <v>0</v>
      </c>
      <c r="M41" s="21">
        <f>SUM(M31:M36)</f>
        <v>0</v>
      </c>
      <c r="N41" s="21">
        <f>SUM(N31:N36)</f>
        <v>0</v>
      </c>
      <c r="O41" s="21">
        <f>SUM(O31:O36)</f>
        <v>0</v>
      </c>
      <c r="P41" s="17"/>
      <c r="Q41" s="35"/>
      <c r="R41" s="30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</row>
    <row r="42" spans="2:94" s="24" customFormat="1">
      <c r="B42" s="31"/>
      <c r="C42" s="33"/>
      <c r="D42" s="93"/>
      <c r="E42" s="70"/>
      <c r="F42" s="33"/>
      <c r="G42" s="30"/>
      <c r="H42" s="149"/>
      <c r="I42" s="149"/>
      <c r="J42" s="14"/>
      <c r="K42" s="149"/>
      <c r="L42" s="149"/>
      <c r="M42" s="149"/>
      <c r="N42" s="149"/>
      <c r="O42" s="149"/>
      <c r="P42" s="149"/>
      <c r="Q42" s="35"/>
      <c r="R42" s="30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</row>
    <row r="43" spans="2:94" s="24" customFormat="1">
      <c r="B43" s="31"/>
      <c r="C43" s="57" t="s">
        <v>12</v>
      </c>
      <c r="D43" s="58" t="s">
        <v>167</v>
      </c>
      <c r="E43" s="59"/>
      <c r="F43" s="30"/>
      <c r="G43" s="30"/>
      <c r="H43" s="16"/>
      <c r="I43" s="16"/>
      <c r="J43" s="16"/>
      <c r="K43" s="16"/>
      <c r="L43" s="16"/>
      <c r="M43" s="16"/>
      <c r="N43" s="16"/>
      <c r="O43" s="16"/>
      <c r="P43" s="16"/>
      <c r="Q43" s="35"/>
      <c r="R43" s="30"/>
      <c r="CF43" s="49"/>
      <c r="CG43" s="49"/>
      <c r="CH43" s="49"/>
      <c r="CI43" s="49"/>
      <c r="CJ43" s="49"/>
      <c r="CK43" s="49"/>
      <c r="CL43" s="49"/>
      <c r="CM43" s="49"/>
      <c r="CN43" s="49"/>
      <c r="CO43" s="49"/>
      <c r="CP43" s="49"/>
    </row>
    <row r="44" spans="2:94" s="24" customFormat="1">
      <c r="B44" s="31"/>
      <c r="C44" s="60">
        <v>21</v>
      </c>
      <c r="D44" s="243" t="s">
        <v>168</v>
      </c>
      <c r="E44" s="62" t="s">
        <v>38</v>
      </c>
      <c r="F44" s="63">
        <v>3</v>
      </c>
      <c r="G44" s="30"/>
      <c r="H44" s="140"/>
      <c r="I44" s="140"/>
      <c r="J44" s="8"/>
      <c r="K44" s="9"/>
      <c r="L44" s="9"/>
      <c r="M44" s="9"/>
      <c r="N44" s="9"/>
      <c r="O44" s="9"/>
      <c r="P44" s="17"/>
      <c r="Q44" s="35"/>
      <c r="R44" s="30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</row>
    <row r="45" spans="2:94" s="24" customFormat="1">
      <c r="B45" s="31"/>
      <c r="C45" s="60">
        <f t="shared" ref="C45:C46" si="9">C44+1</f>
        <v>22</v>
      </c>
      <c r="D45" s="243" t="s">
        <v>154</v>
      </c>
      <c r="E45" s="62" t="s">
        <v>38</v>
      </c>
      <c r="F45" s="63">
        <v>3</v>
      </c>
      <c r="G45" s="30"/>
      <c r="H45" s="140"/>
      <c r="I45" s="140"/>
      <c r="J45" s="8"/>
      <c r="K45" s="9"/>
      <c r="L45" s="9"/>
      <c r="M45" s="9"/>
      <c r="N45" s="9"/>
      <c r="O45" s="9"/>
      <c r="P45" s="17"/>
      <c r="Q45" s="35"/>
      <c r="R45" s="30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</row>
    <row r="46" spans="2:94" s="24" customFormat="1">
      <c r="B46" s="31"/>
      <c r="C46" s="60">
        <f t="shared" si="9"/>
        <v>23</v>
      </c>
      <c r="D46" s="243" t="s">
        <v>177</v>
      </c>
      <c r="E46" s="62" t="s">
        <v>38</v>
      </c>
      <c r="F46" s="63">
        <v>3</v>
      </c>
      <c r="G46" s="30"/>
      <c r="H46" s="140"/>
      <c r="I46" s="140"/>
      <c r="J46" s="8"/>
      <c r="K46" s="9"/>
      <c r="L46" s="9"/>
      <c r="M46" s="9"/>
      <c r="N46" s="9"/>
      <c r="O46" s="9"/>
      <c r="P46" s="17"/>
      <c r="Q46" s="35"/>
      <c r="R46" s="30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</row>
    <row r="47" spans="2:94" s="24" customFormat="1">
      <c r="B47" s="31"/>
      <c r="C47" s="33"/>
      <c r="D47" s="93"/>
      <c r="E47" s="70"/>
      <c r="F47" s="33"/>
      <c r="G47" s="30"/>
      <c r="H47" s="149"/>
      <c r="I47" s="149"/>
      <c r="J47" s="14"/>
      <c r="K47" s="149"/>
      <c r="L47" s="149"/>
      <c r="M47" s="149"/>
      <c r="N47" s="149"/>
      <c r="O47" s="149"/>
      <c r="P47" s="149"/>
      <c r="Q47" s="35"/>
      <c r="R47" s="30"/>
      <c r="CF47" s="49"/>
      <c r="CG47" s="49"/>
      <c r="CH47" s="49"/>
      <c r="CI47" s="49"/>
      <c r="CJ47" s="49"/>
      <c r="CK47" s="49"/>
      <c r="CL47" s="49"/>
      <c r="CM47" s="49"/>
      <c r="CN47" s="49"/>
      <c r="CO47" s="49"/>
      <c r="CP47" s="49"/>
    </row>
    <row r="48" spans="2:94" s="24" customFormat="1">
      <c r="B48" s="31"/>
      <c r="C48" s="57" t="s">
        <v>13</v>
      </c>
      <c r="D48" s="71" t="s">
        <v>69</v>
      </c>
      <c r="E48" s="33"/>
      <c r="F48" s="33"/>
      <c r="G48" s="30"/>
      <c r="H48" s="16"/>
      <c r="I48" s="16"/>
      <c r="J48" s="16"/>
      <c r="K48" s="16"/>
      <c r="L48" s="16"/>
      <c r="M48" s="16"/>
      <c r="N48" s="16"/>
      <c r="O48" s="16"/>
      <c r="P48" s="16"/>
      <c r="Q48" s="35"/>
      <c r="R48" s="30"/>
      <c r="CF48" s="49"/>
      <c r="CG48" s="49"/>
      <c r="CH48" s="49"/>
      <c r="CI48" s="49"/>
      <c r="CJ48" s="49"/>
      <c r="CK48" s="49"/>
      <c r="CL48" s="49"/>
      <c r="CM48" s="49"/>
      <c r="CN48" s="49"/>
      <c r="CO48" s="49"/>
      <c r="CP48" s="49"/>
    </row>
    <row r="49" spans="2:94" s="24" customFormat="1">
      <c r="B49" s="31"/>
      <c r="C49" s="60">
        <v>24</v>
      </c>
      <c r="D49" s="243" t="s">
        <v>163</v>
      </c>
      <c r="E49" s="62" t="s">
        <v>38</v>
      </c>
      <c r="F49" s="63">
        <v>3</v>
      </c>
      <c r="G49" s="30"/>
      <c r="H49" s="19">
        <f t="shared" ref="H49:I49" si="10">H15+H22+H28+H41</f>
        <v>0</v>
      </c>
      <c r="I49" s="20">
        <f t="shared" si="10"/>
        <v>0</v>
      </c>
      <c r="J49" s="12"/>
      <c r="K49" s="21">
        <f>K15+K22+K28+K41</f>
        <v>0</v>
      </c>
      <c r="L49" s="21">
        <f>L15+L22+L28+L41</f>
        <v>0</v>
      </c>
      <c r="M49" s="21">
        <f>M15+M22+M28+M41</f>
        <v>0</v>
      </c>
      <c r="N49" s="21">
        <f>N15+N22+N28+N41</f>
        <v>0</v>
      </c>
      <c r="O49" s="21">
        <f>O15+O22+O28+O41</f>
        <v>0</v>
      </c>
      <c r="P49" s="17"/>
      <c r="Q49" s="35"/>
      <c r="R49" s="30"/>
      <c r="CF49" s="49"/>
      <c r="CG49" s="49"/>
      <c r="CH49" s="49"/>
      <c r="CI49" s="49"/>
      <c r="CJ49" s="49"/>
      <c r="CK49" s="49"/>
      <c r="CL49" s="49"/>
      <c r="CM49" s="49"/>
      <c r="CN49" s="49"/>
      <c r="CO49" s="49"/>
      <c r="CP49" s="49"/>
    </row>
    <row r="50" spans="2:94" s="24" customFormat="1">
      <c r="B50" s="31"/>
      <c r="C50" s="60">
        <v>25</v>
      </c>
      <c r="D50" s="243" t="s">
        <v>176</v>
      </c>
      <c r="E50" s="62" t="s">
        <v>38</v>
      </c>
      <c r="F50" s="63">
        <v>3</v>
      </c>
      <c r="G50" s="30"/>
      <c r="H50" s="19">
        <f t="shared" ref="H50:I50" si="11">H44+H45+H46</f>
        <v>0</v>
      </c>
      <c r="I50" s="20">
        <f t="shared" si="11"/>
        <v>0</v>
      </c>
      <c r="J50" s="12"/>
      <c r="K50" s="21">
        <f>K44+K45+K46</f>
        <v>0</v>
      </c>
      <c r="L50" s="21">
        <f>L44+L45+L46</f>
        <v>0</v>
      </c>
      <c r="M50" s="21">
        <f>M44+M45+M46</f>
        <v>0</v>
      </c>
      <c r="N50" s="21">
        <f>N44+N45+N46</f>
        <v>0</v>
      </c>
      <c r="O50" s="21">
        <f>O44+O45+O46</f>
        <v>0</v>
      </c>
      <c r="P50" s="17"/>
      <c r="Q50" s="35"/>
      <c r="R50" s="30"/>
      <c r="CF50" s="49"/>
      <c r="CG50" s="49"/>
      <c r="CH50" s="49"/>
      <c r="CI50" s="49"/>
      <c r="CJ50" s="49"/>
      <c r="CK50" s="49"/>
      <c r="CL50" s="49"/>
      <c r="CM50" s="49"/>
      <c r="CN50" s="49"/>
      <c r="CO50" s="49"/>
      <c r="CP50" s="49"/>
    </row>
    <row r="51" spans="2:94" s="24" customFormat="1">
      <c r="B51" s="31"/>
      <c r="C51" s="33"/>
      <c r="D51" s="93"/>
      <c r="E51" s="70"/>
      <c r="F51" s="33"/>
      <c r="G51" s="30"/>
      <c r="H51" s="130"/>
      <c r="I51" s="130"/>
      <c r="J51" s="128"/>
      <c r="K51" s="130"/>
      <c r="L51" s="130"/>
      <c r="M51" s="130"/>
      <c r="N51" s="130"/>
      <c r="O51" s="130"/>
      <c r="P51" s="130"/>
      <c r="Q51" s="35"/>
      <c r="R51" s="30"/>
      <c r="CF51" s="49"/>
      <c r="CG51" s="49"/>
      <c r="CH51" s="49"/>
      <c r="CI51" s="49"/>
      <c r="CJ51" s="49"/>
      <c r="CK51" s="49"/>
      <c r="CL51" s="49"/>
      <c r="CM51" s="49"/>
      <c r="CN51" s="49"/>
      <c r="CO51" s="49"/>
      <c r="CP51" s="49"/>
    </row>
    <row r="52" spans="2:94" s="24" customFormat="1">
      <c r="B52" s="31"/>
      <c r="C52" s="57" t="s">
        <v>15</v>
      </c>
      <c r="D52" s="58" t="s">
        <v>152</v>
      </c>
      <c r="E52" s="59"/>
      <c r="F52" s="30"/>
      <c r="G52" s="30"/>
      <c r="H52" s="40"/>
      <c r="I52" s="40"/>
      <c r="J52" s="40"/>
      <c r="K52" s="40"/>
      <c r="L52" s="40"/>
      <c r="M52" s="40"/>
      <c r="N52" s="40"/>
      <c r="O52" s="40"/>
      <c r="P52" s="40"/>
      <c r="Q52" s="35"/>
      <c r="R52" s="30"/>
      <c r="CF52" s="49"/>
      <c r="CG52" s="49"/>
      <c r="CH52" s="49"/>
      <c r="CI52" s="49"/>
      <c r="CJ52" s="49"/>
      <c r="CK52" s="49"/>
      <c r="CL52" s="49"/>
      <c r="CM52" s="49"/>
      <c r="CN52" s="49"/>
      <c r="CO52" s="49"/>
      <c r="CP52" s="49"/>
    </row>
    <row r="53" spans="2:94" s="24" customFormat="1">
      <c r="B53" s="31"/>
      <c r="C53" s="60">
        <v>26</v>
      </c>
      <c r="D53" s="243" t="s">
        <v>126</v>
      </c>
      <c r="E53" s="62" t="s">
        <v>40</v>
      </c>
      <c r="F53" s="63">
        <v>0</v>
      </c>
      <c r="G53" s="30"/>
      <c r="H53" s="151"/>
      <c r="I53" s="151"/>
      <c r="J53" s="152"/>
      <c r="K53" s="153"/>
      <c r="L53" s="153"/>
      <c r="M53" s="153"/>
      <c r="N53" s="153"/>
      <c r="O53" s="153"/>
      <c r="P53" s="6">
        <v>2</v>
      </c>
      <c r="Q53" s="35"/>
      <c r="R53" s="30"/>
      <c r="CF53" s="49"/>
      <c r="CG53" s="49"/>
      <c r="CH53" s="49"/>
      <c r="CI53" s="49"/>
      <c r="CJ53" s="49"/>
      <c r="CK53" s="49"/>
      <c r="CL53" s="49"/>
      <c r="CM53" s="49"/>
      <c r="CN53" s="49"/>
      <c r="CO53" s="49"/>
      <c r="CP53" s="49"/>
    </row>
    <row r="54" spans="2:94" s="24" customFormat="1">
      <c r="B54" s="31"/>
      <c r="C54" s="60">
        <f t="shared" ref="C54:C60" si="12">C53+1</f>
        <v>27</v>
      </c>
      <c r="D54" s="243" t="s">
        <v>70</v>
      </c>
      <c r="E54" s="62" t="s">
        <v>40</v>
      </c>
      <c r="F54" s="63">
        <v>0</v>
      </c>
      <c r="G54" s="30"/>
      <c r="H54" s="151"/>
      <c r="I54" s="151"/>
      <c r="J54" s="152"/>
      <c r="K54" s="153"/>
      <c r="L54" s="153"/>
      <c r="M54" s="153"/>
      <c r="N54" s="153"/>
      <c r="O54" s="153"/>
      <c r="P54" s="17"/>
      <c r="Q54" s="35"/>
      <c r="R54" s="30"/>
      <c r="CF54" s="49"/>
      <c r="CG54" s="49"/>
      <c r="CH54" s="49"/>
      <c r="CI54" s="49"/>
      <c r="CJ54" s="49"/>
      <c r="CK54" s="49"/>
      <c r="CL54" s="49"/>
      <c r="CM54" s="49"/>
      <c r="CN54" s="49"/>
      <c r="CO54" s="49"/>
      <c r="CP54" s="49"/>
    </row>
    <row r="55" spans="2:94" s="24" customFormat="1">
      <c r="B55" s="31"/>
      <c r="C55" s="60">
        <f t="shared" si="12"/>
        <v>28</v>
      </c>
      <c r="D55" s="243" t="s">
        <v>71</v>
      </c>
      <c r="E55" s="62" t="s">
        <v>40</v>
      </c>
      <c r="F55" s="63">
        <v>0</v>
      </c>
      <c r="G55" s="30"/>
      <c r="H55" s="151"/>
      <c r="I55" s="151"/>
      <c r="J55" s="152"/>
      <c r="K55" s="153"/>
      <c r="L55" s="153"/>
      <c r="M55" s="153"/>
      <c r="N55" s="153"/>
      <c r="O55" s="153"/>
      <c r="P55" s="17"/>
      <c r="Q55" s="35"/>
      <c r="R55" s="30"/>
      <c r="CF55" s="49"/>
      <c r="CG55" s="49"/>
      <c r="CH55" s="49"/>
      <c r="CI55" s="49"/>
      <c r="CJ55" s="49"/>
      <c r="CK55" s="49"/>
      <c r="CL55" s="49"/>
      <c r="CM55" s="49"/>
      <c r="CN55" s="49"/>
      <c r="CO55" s="49"/>
      <c r="CP55" s="49"/>
    </row>
    <row r="56" spans="2:94" s="24" customFormat="1">
      <c r="B56" s="31"/>
      <c r="C56" s="60">
        <f t="shared" si="12"/>
        <v>29</v>
      </c>
      <c r="D56" s="243" t="s">
        <v>72</v>
      </c>
      <c r="E56" s="62" t="s">
        <v>40</v>
      </c>
      <c r="F56" s="63">
        <v>0</v>
      </c>
      <c r="G56" s="30"/>
      <c r="H56" s="151"/>
      <c r="I56" s="151"/>
      <c r="J56" s="152"/>
      <c r="K56" s="153"/>
      <c r="L56" s="153"/>
      <c r="M56" s="153"/>
      <c r="N56" s="153"/>
      <c r="O56" s="153"/>
      <c r="P56" s="17"/>
      <c r="Q56" s="35"/>
      <c r="R56" s="30"/>
      <c r="CF56" s="49"/>
      <c r="CG56" s="49"/>
      <c r="CH56" s="49"/>
      <c r="CI56" s="49"/>
      <c r="CJ56" s="49"/>
      <c r="CK56" s="49"/>
      <c r="CL56" s="49"/>
      <c r="CM56" s="49"/>
      <c r="CN56" s="49"/>
      <c r="CO56" s="49"/>
      <c r="CP56" s="49"/>
    </row>
    <row r="57" spans="2:94" s="24" customFormat="1">
      <c r="B57" s="31"/>
      <c r="C57" s="60">
        <f t="shared" si="12"/>
        <v>30</v>
      </c>
      <c r="D57" s="243" t="s">
        <v>73</v>
      </c>
      <c r="E57" s="62" t="s">
        <v>40</v>
      </c>
      <c r="F57" s="63">
        <v>0</v>
      </c>
      <c r="G57" s="30"/>
      <c r="H57" s="151"/>
      <c r="I57" s="151"/>
      <c r="J57" s="152"/>
      <c r="K57" s="153"/>
      <c r="L57" s="153"/>
      <c r="M57" s="153"/>
      <c r="N57" s="153"/>
      <c r="O57" s="153"/>
      <c r="P57" s="6">
        <v>130</v>
      </c>
      <c r="Q57" s="35"/>
      <c r="R57" s="30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</row>
    <row r="58" spans="2:94" s="24" customFormat="1">
      <c r="B58" s="31"/>
      <c r="C58" s="60">
        <f t="shared" si="12"/>
        <v>31</v>
      </c>
      <c r="D58" s="243" t="s">
        <v>76</v>
      </c>
      <c r="E58" s="62" t="s">
        <v>40</v>
      </c>
      <c r="F58" s="63">
        <v>0</v>
      </c>
      <c r="G58" s="30"/>
      <c r="H58" s="151"/>
      <c r="I58" s="151"/>
      <c r="J58" s="152"/>
      <c r="K58" s="153"/>
      <c r="L58" s="153"/>
      <c r="M58" s="153"/>
      <c r="N58" s="153"/>
      <c r="O58" s="153"/>
      <c r="P58" s="17"/>
      <c r="Q58" s="35"/>
      <c r="R58" s="30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</row>
    <row r="59" spans="2:94" s="24" customFormat="1">
      <c r="B59" s="31"/>
      <c r="C59" s="60">
        <f t="shared" si="12"/>
        <v>32</v>
      </c>
      <c r="D59" s="243" t="s">
        <v>122</v>
      </c>
      <c r="E59" s="62" t="s">
        <v>40</v>
      </c>
      <c r="F59" s="63">
        <v>0</v>
      </c>
      <c r="G59" s="30"/>
      <c r="H59" s="151"/>
      <c r="I59" s="151"/>
      <c r="J59" s="152"/>
      <c r="K59" s="153"/>
      <c r="L59" s="153"/>
      <c r="M59" s="153"/>
      <c r="N59" s="153"/>
      <c r="O59" s="153"/>
      <c r="P59" s="6">
        <v>10</v>
      </c>
      <c r="Q59" s="35"/>
      <c r="R59" s="30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</row>
    <row r="60" spans="2:94" s="24" customFormat="1">
      <c r="B60" s="31"/>
      <c r="C60" s="60">
        <f t="shared" si="12"/>
        <v>33</v>
      </c>
      <c r="D60" s="243" t="s">
        <v>130</v>
      </c>
      <c r="E60" s="62" t="s">
        <v>40</v>
      </c>
      <c r="F60" s="63">
        <v>0</v>
      </c>
      <c r="G60" s="30"/>
      <c r="H60" s="151"/>
      <c r="I60" s="151"/>
      <c r="J60" s="152"/>
      <c r="K60" s="153"/>
      <c r="L60" s="153"/>
      <c r="M60" s="153"/>
      <c r="N60" s="153"/>
      <c r="O60" s="153"/>
      <c r="P60" s="17"/>
      <c r="Q60" s="35"/>
      <c r="R60" s="30"/>
      <c r="CF60" s="49"/>
      <c r="CG60" s="49"/>
      <c r="CH60" s="49"/>
      <c r="CI60" s="49"/>
      <c r="CJ60" s="49"/>
      <c r="CK60" s="49"/>
      <c r="CL60" s="49"/>
      <c r="CM60" s="49"/>
      <c r="CN60" s="49"/>
      <c r="CO60" s="49"/>
      <c r="CP60" s="49"/>
    </row>
    <row r="61" spans="2:94" s="24" customFormat="1">
      <c r="B61" s="31"/>
      <c r="C61" s="33"/>
      <c r="D61" s="93"/>
      <c r="E61" s="70"/>
      <c r="F61" s="33"/>
      <c r="G61" s="30"/>
      <c r="H61" s="154"/>
      <c r="I61" s="154"/>
      <c r="J61" s="154"/>
      <c r="K61" s="154"/>
      <c r="L61" s="154"/>
      <c r="M61" s="154"/>
      <c r="N61" s="154"/>
      <c r="O61" s="154"/>
      <c r="P61" s="132"/>
      <c r="Q61" s="35"/>
      <c r="R61" s="30"/>
      <c r="CF61" s="49"/>
      <c r="CG61" s="49"/>
      <c r="CH61" s="49"/>
      <c r="CI61" s="49"/>
      <c r="CJ61" s="49"/>
      <c r="CK61" s="49"/>
      <c r="CL61" s="49"/>
      <c r="CM61" s="49"/>
      <c r="CN61" s="49"/>
      <c r="CO61" s="49"/>
      <c r="CP61" s="49"/>
    </row>
    <row r="62" spans="2:94" s="24" customFormat="1">
      <c r="B62" s="31"/>
      <c r="C62" s="57" t="s">
        <v>150</v>
      </c>
      <c r="D62" s="58" t="s">
        <v>151</v>
      </c>
      <c r="E62" s="59"/>
      <c r="F62" s="30"/>
      <c r="G62" s="30"/>
      <c r="H62" s="132"/>
      <c r="I62" s="132"/>
      <c r="J62" s="132"/>
      <c r="K62" s="132"/>
      <c r="L62" s="132"/>
      <c r="M62" s="132"/>
      <c r="N62" s="132"/>
      <c r="O62" s="132"/>
      <c r="P62" s="132"/>
      <c r="Q62" s="35"/>
      <c r="R62" s="30"/>
      <c r="CF62" s="49"/>
      <c r="CG62" s="49"/>
      <c r="CH62" s="49"/>
      <c r="CI62" s="49"/>
      <c r="CJ62" s="49"/>
      <c r="CK62" s="49"/>
      <c r="CL62" s="49"/>
      <c r="CM62" s="49"/>
      <c r="CN62" s="49"/>
      <c r="CO62" s="49"/>
      <c r="CP62" s="49"/>
    </row>
    <row r="63" spans="2:94" s="24" customFormat="1">
      <c r="B63" s="31"/>
      <c r="C63" s="60">
        <v>34</v>
      </c>
      <c r="D63" s="243" t="s">
        <v>153</v>
      </c>
      <c r="E63" s="62" t="s">
        <v>40</v>
      </c>
      <c r="F63" s="63">
        <v>0</v>
      </c>
      <c r="G63" s="30"/>
      <c r="H63" s="151"/>
      <c r="I63" s="155"/>
      <c r="J63" s="152"/>
      <c r="K63" s="153"/>
      <c r="L63" s="153"/>
      <c r="M63" s="153"/>
      <c r="N63" s="153"/>
      <c r="O63" s="153"/>
      <c r="P63" s="17"/>
      <c r="Q63" s="35"/>
      <c r="R63" s="30"/>
      <c r="CF63" s="49"/>
      <c r="CG63" s="49"/>
      <c r="CH63" s="49"/>
      <c r="CI63" s="49"/>
      <c r="CJ63" s="49"/>
      <c r="CK63" s="49"/>
      <c r="CL63" s="49"/>
      <c r="CM63" s="49"/>
      <c r="CN63" s="49"/>
      <c r="CO63" s="49"/>
      <c r="CP63" s="49"/>
    </row>
    <row r="64" spans="2:94" s="24" customFormat="1">
      <c r="B64" s="31"/>
      <c r="C64" s="60">
        <f t="shared" ref="C64" si="13">C63+1</f>
        <v>35</v>
      </c>
      <c r="D64" s="243" t="s">
        <v>154</v>
      </c>
      <c r="E64" s="62" t="s">
        <v>40</v>
      </c>
      <c r="F64" s="63">
        <v>0</v>
      </c>
      <c r="G64" s="30"/>
      <c r="H64" s="156">
        <f t="shared" ref="H64:I64" si="14">SUM(H65:H68)</f>
        <v>0</v>
      </c>
      <c r="I64" s="157">
        <f t="shared" si="14"/>
        <v>0</v>
      </c>
      <c r="J64" s="158"/>
      <c r="K64" s="159">
        <f>SUM(K65:K68)</f>
        <v>0</v>
      </c>
      <c r="L64" s="159">
        <f>SUM(L65:L68)</f>
        <v>0</v>
      </c>
      <c r="M64" s="159">
        <f>SUM(M65:M68)</f>
        <v>0</v>
      </c>
      <c r="N64" s="159">
        <f>SUM(N65:N68)</f>
        <v>0</v>
      </c>
      <c r="O64" s="159">
        <f>SUM(O65:O68)</f>
        <v>0</v>
      </c>
      <c r="P64" s="6" t="s">
        <v>290</v>
      </c>
      <c r="Q64" s="35"/>
      <c r="R64" s="30"/>
      <c r="CF64" s="49"/>
      <c r="CG64" s="49"/>
      <c r="CH64" s="49"/>
      <c r="CI64" s="49"/>
      <c r="CJ64" s="49"/>
      <c r="CK64" s="49"/>
      <c r="CL64" s="49"/>
      <c r="CM64" s="49"/>
      <c r="CN64" s="49"/>
      <c r="CO64" s="49"/>
      <c r="CP64" s="49"/>
    </row>
    <row r="65" spans="1:94" s="24" customFormat="1">
      <c r="B65" s="31"/>
      <c r="C65" s="117" t="s">
        <v>186</v>
      </c>
      <c r="D65" s="244" t="s">
        <v>155</v>
      </c>
      <c r="E65" s="62" t="s">
        <v>40</v>
      </c>
      <c r="F65" s="63">
        <v>0</v>
      </c>
      <c r="G65" s="30"/>
      <c r="H65" s="143"/>
      <c r="I65" s="143"/>
      <c r="J65" s="158"/>
      <c r="K65" s="153"/>
      <c r="L65" s="153"/>
      <c r="M65" s="153"/>
      <c r="N65" s="153"/>
      <c r="O65" s="153"/>
      <c r="P65" s="17"/>
      <c r="Q65" s="35"/>
      <c r="R65" s="30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</row>
    <row r="66" spans="1:94" s="24" customFormat="1">
      <c r="B66" s="31"/>
      <c r="C66" s="117" t="s">
        <v>187</v>
      </c>
      <c r="D66" s="244" t="s">
        <v>156</v>
      </c>
      <c r="E66" s="62" t="s">
        <v>40</v>
      </c>
      <c r="F66" s="63">
        <v>0</v>
      </c>
      <c r="G66" s="30"/>
      <c r="H66" s="143"/>
      <c r="I66" s="143"/>
      <c r="J66" s="158"/>
      <c r="K66" s="153"/>
      <c r="L66" s="153"/>
      <c r="M66" s="153"/>
      <c r="N66" s="153"/>
      <c r="O66" s="153"/>
      <c r="P66" s="17"/>
      <c r="Q66" s="35"/>
      <c r="R66" s="30"/>
      <c r="CF66" s="49"/>
      <c r="CG66" s="49"/>
      <c r="CH66" s="49"/>
      <c r="CI66" s="49"/>
      <c r="CJ66" s="49"/>
      <c r="CK66" s="49"/>
      <c r="CL66" s="49"/>
      <c r="CM66" s="49"/>
      <c r="CN66" s="49"/>
      <c r="CO66" s="49"/>
      <c r="CP66" s="49"/>
    </row>
    <row r="67" spans="1:94" s="24" customFormat="1">
      <c r="B67" s="31"/>
      <c r="C67" s="117" t="s">
        <v>188</v>
      </c>
      <c r="D67" s="244" t="s">
        <v>157</v>
      </c>
      <c r="E67" s="62" t="s">
        <v>40</v>
      </c>
      <c r="F67" s="63">
        <v>0</v>
      </c>
      <c r="G67" s="30"/>
      <c r="H67" s="143"/>
      <c r="I67" s="143"/>
      <c r="J67" s="158"/>
      <c r="K67" s="153"/>
      <c r="L67" s="153"/>
      <c r="M67" s="153"/>
      <c r="N67" s="153"/>
      <c r="O67" s="153"/>
      <c r="P67" s="17"/>
      <c r="Q67" s="35"/>
      <c r="R67" s="30"/>
      <c r="CF67" s="49"/>
      <c r="CG67" s="49"/>
      <c r="CH67" s="49"/>
      <c r="CI67" s="49"/>
      <c r="CJ67" s="49"/>
      <c r="CK67" s="49"/>
      <c r="CL67" s="49"/>
      <c r="CM67" s="49"/>
      <c r="CN67" s="49"/>
      <c r="CO67" s="49"/>
      <c r="CP67" s="49"/>
    </row>
    <row r="68" spans="1:94" s="24" customFormat="1">
      <c r="B68" s="31"/>
      <c r="C68" s="117" t="s">
        <v>189</v>
      </c>
      <c r="D68" s="243" t="s">
        <v>130</v>
      </c>
      <c r="E68" s="62" t="s">
        <v>40</v>
      </c>
      <c r="F68" s="63">
        <v>0</v>
      </c>
      <c r="G68" s="30"/>
      <c r="H68" s="143"/>
      <c r="I68" s="143"/>
      <c r="J68" s="152"/>
      <c r="K68" s="153"/>
      <c r="L68" s="153"/>
      <c r="M68" s="153"/>
      <c r="N68" s="153"/>
      <c r="O68" s="153"/>
      <c r="P68" s="17"/>
      <c r="Q68" s="35"/>
      <c r="R68" s="30"/>
      <c r="CF68" s="49"/>
      <c r="CG68" s="49"/>
      <c r="CH68" s="49"/>
      <c r="CI68" s="49"/>
      <c r="CJ68" s="49"/>
      <c r="CK68" s="49"/>
      <c r="CL68" s="49"/>
      <c r="CM68" s="49"/>
      <c r="CN68" s="49"/>
      <c r="CO68" s="49"/>
      <c r="CP68" s="49"/>
    </row>
    <row r="69" spans="1:94" s="24" customFormat="1">
      <c r="B69" s="31"/>
      <c r="C69" s="60">
        <v>36</v>
      </c>
      <c r="D69" s="243" t="s">
        <v>130</v>
      </c>
      <c r="E69" s="62" t="s">
        <v>40</v>
      </c>
      <c r="F69" s="63">
        <v>0</v>
      </c>
      <c r="G69" s="30"/>
      <c r="H69" s="143"/>
      <c r="I69" s="143"/>
      <c r="J69" s="152"/>
      <c r="K69" s="153"/>
      <c r="L69" s="153"/>
      <c r="M69" s="153"/>
      <c r="N69" s="153"/>
      <c r="O69" s="153"/>
      <c r="P69" s="17"/>
      <c r="Q69" s="35"/>
      <c r="R69" s="30"/>
      <c r="CF69" s="49"/>
      <c r="CG69" s="49"/>
      <c r="CH69" s="49"/>
      <c r="CI69" s="49"/>
      <c r="CJ69" s="49"/>
      <c r="CK69" s="49"/>
      <c r="CL69" s="49"/>
      <c r="CM69" s="49"/>
      <c r="CN69" s="49"/>
      <c r="CO69" s="49"/>
      <c r="CP69" s="49"/>
    </row>
    <row r="70" spans="1:94" s="24" customFormat="1">
      <c r="B70" s="31"/>
      <c r="C70" s="219"/>
      <c r="D70" s="220"/>
      <c r="E70" s="221"/>
      <c r="F70" s="222"/>
      <c r="G70" s="30"/>
      <c r="H70" s="223"/>
      <c r="I70" s="223"/>
      <c r="J70" s="154"/>
      <c r="K70" s="154"/>
      <c r="L70" s="154"/>
      <c r="M70" s="154"/>
      <c r="N70" s="154"/>
      <c r="O70" s="154"/>
      <c r="P70" s="224"/>
      <c r="Q70" s="35"/>
      <c r="R70" s="30"/>
      <c r="CF70" s="49"/>
      <c r="CG70" s="49"/>
      <c r="CH70" s="49"/>
      <c r="CI70" s="49"/>
      <c r="CJ70" s="49"/>
      <c r="CK70" s="49"/>
      <c r="CL70" s="49"/>
      <c r="CM70" s="49"/>
      <c r="CN70" s="49"/>
      <c r="CO70" s="49"/>
      <c r="CP70" s="49"/>
    </row>
    <row r="71" spans="1:94" s="24" customFormat="1">
      <c r="B71" s="31"/>
      <c r="C71" s="57" t="s">
        <v>337</v>
      </c>
      <c r="D71" s="58" t="s">
        <v>338</v>
      </c>
      <c r="E71" s="59"/>
      <c r="F71" s="30"/>
      <c r="G71" s="30"/>
      <c r="H71" s="40"/>
      <c r="I71" s="40"/>
      <c r="J71" s="40"/>
      <c r="K71" s="40"/>
      <c r="L71" s="40"/>
      <c r="M71" s="40"/>
      <c r="N71" s="40"/>
      <c r="O71" s="40"/>
      <c r="P71" s="40"/>
      <c r="Q71" s="35"/>
      <c r="R71" s="30"/>
      <c r="CF71" s="49"/>
      <c r="CG71" s="49"/>
      <c r="CH71" s="49"/>
      <c r="CI71" s="49"/>
      <c r="CJ71" s="49"/>
      <c r="CK71" s="49"/>
      <c r="CL71" s="49"/>
      <c r="CM71" s="49"/>
      <c r="CN71" s="49"/>
      <c r="CO71" s="49"/>
      <c r="CP71" s="49"/>
    </row>
    <row r="72" spans="1:94" s="24" customFormat="1">
      <c r="B72" s="31"/>
      <c r="C72" s="60">
        <v>37</v>
      </c>
      <c r="D72" s="61" t="s">
        <v>339</v>
      </c>
      <c r="E72" s="62" t="s">
        <v>340</v>
      </c>
      <c r="F72" s="63">
        <v>0</v>
      </c>
      <c r="G72" s="30"/>
      <c r="H72" s="151"/>
      <c r="I72" s="151"/>
      <c r="J72" s="152"/>
      <c r="K72" s="153"/>
      <c r="L72" s="153"/>
      <c r="M72" s="153"/>
      <c r="N72" s="153"/>
      <c r="O72" s="153"/>
      <c r="P72" s="17"/>
      <c r="Q72" s="35"/>
      <c r="R72" s="30"/>
      <c r="CF72" s="49"/>
      <c r="CG72" s="49"/>
      <c r="CH72" s="49"/>
      <c r="CI72" s="49"/>
      <c r="CJ72" s="49"/>
      <c r="CK72" s="49"/>
      <c r="CL72" s="49"/>
      <c r="CM72" s="49"/>
      <c r="CN72" s="49"/>
      <c r="CO72" s="49"/>
      <c r="CP72" s="49"/>
    </row>
    <row r="73" spans="1:94" s="24" customFormat="1" ht="16" thickBot="1">
      <c r="A73" s="73"/>
      <c r="B73" s="75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7"/>
    </row>
    <row r="74" spans="1:94" s="24" customFormat="1">
      <c r="C74" s="78"/>
    </row>
    <row r="75" spans="1:94" s="24" customFormat="1"/>
    <row r="76" spans="1:94" s="24" customFormat="1"/>
    <row r="77" spans="1:94" s="24" customFormat="1">
      <c r="C77" s="79" t="s">
        <v>199</v>
      </c>
      <c r="D77" s="80" t="s">
        <v>198</v>
      </c>
      <c r="E77" s="70"/>
      <c r="F77" s="70"/>
      <c r="G77" s="93"/>
      <c r="H77" s="81"/>
      <c r="I77" s="81"/>
      <c r="J77" s="81"/>
      <c r="K77" s="81"/>
      <c r="L77" s="81"/>
      <c r="M77" s="81"/>
      <c r="N77" s="81"/>
      <c r="O77" s="81"/>
      <c r="P77" s="81"/>
    </row>
    <row r="78" spans="1:94" s="24" customFormat="1">
      <c r="C78" s="117">
        <v>4</v>
      </c>
      <c r="D78" s="243" t="s">
        <v>118</v>
      </c>
      <c r="E78" s="62"/>
      <c r="F78" s="62"/>
      <c r="G78" s="93"/>
      <c r="H78" s="117" t="str">
        <f>IF(H15='Table 1 - GNI (UK) Costs'!H22, "OK", "Error")</f>
        <v>OK</v>
      </c>
      <c r="I78" s="117" t="str">
        <f>IF(I15='Table 1 - GNI (UK) Costs'!I22, "OK", "Error")</f>
        <v>OK</v>
      </c>
      <c r="J78" s="205"/>
      <c r="K78" s="204" t="str">
        <f>IF(K15='Table 1 - GNI (UK) Costs'!K22, "OK", "Error")</f>
        <v>OK</v>
      </c>
      <c r="L78" s="204" t="str">
        <f>IF(L15='Table 1 - GNI (UK) Costs'!L22, "OK", "Error")</f>
        <v>OK</v>
      </c>
      <c r="M78" s="204" t="str">
        <f>IF(M15='Table 1 - GNI (UK) Costs'!M22, "OK", "Error")</f>
        <v>OK</v>
      </c>
      <c r="N78" s="204" t="str">
        <f>IF(N15='Table 1 - GNI (UK) Costs'!N22, "OK", "Error")</f>
        <v>OK</v>
      </c>
      <c r="O78" s="204" t="str">
        <f>IF(O15='Table 1 - GNI (UK) Costs'!O22, "OK", "Error")</f>
        <v>OK</v>
      </c>
      <c r="P78" s="2"/>
    </row>
    <row r="79" spans="1:94" s="24" customFormat="1">
      <c r="C79" s="117">
        <v>9</v>
      </c>
      <c r="D79" s="243" t="s">
        <v>123</v>
      </c>
      <c r="E79" s="62"/>
      <c r="F79" s="62"/>
      <c r="G79" s="93"/>
      <c r="H79" s="117" t="str">
        <f>IF(H22='Table 1 - GNI (UK) Costs'!H23, "OK", "Error")</f>
        <v>OK</v>
      </c>
      <c r="I79" s="117" t="str">
        <f>IF(I22='Table 1 - GNI (UK) Costs'!I23, "OK", "Error")</f>
        <v>OK</v>
      </c>
      <c r="J79" s="205"/>
      <c r="K79" s="204" t="str">
        <f>IF(K22='Table 1 - GNI (UK) Costs'!K23, "OK", "Error")</f>
        <v>OK</v>
      </c>
      <c r="L79" s="204" t="str">
        <f>IF(L22='Table 1 - GNI (UK) Costs'!L23, "OK", "Error")</f>
        <v>OK</v>
      </c>
      <c r="M79" s="204" t="str">
        <f>IF(M22='Table 1 - GNI (UK) Costs'!M23, "OK", "Error")</f>
        <v>OK</v>
      </c>
      <c r="N79" s="204" t="str">
        <f>IF(N22='Table 1 - GNI (UK) Costs'!N23, "OK", "Error")</f>
        <v>OK</v>
      </c>
      <c r="O79" s="204" t="str">
        <f>IF(O22='Table 1 - GNI (UK) Costs'!O23, "OK", "Error")</f>
        <v>OK</v>
      </c>
      <c r="P79" s="2"/>
    </row>
    <row r="80" spans="1:94" s="24" customFormat="1">
      <c r="C80" s="117">
        <v>13</v>
      </c>
      <c r="D80" s="243" t="s">
        <v>164</v>
      </c>
      <c r="E80" s="62"/>
      <c r="F80" s="62"/>
      <c r="G80" s="93"/>
      <c r="H80" s="117" t="str">
        <f>IF(H28='Table 1 - GNI (UK) Costs'!H24, "OK", "Error")</f>
        <v>OK</v>
      </c>
      <c r="I80" s="117" t="str">
        <f>IF(I28='Table 1 - GNI (UK) Costs'!I24, "OK", "Error")</f>
        <v>OK</v>
      </c>
      <c r="J80" s="205"/>
      <c r="K80" s="204" t="str">
        <f>IF(K28='Table 1 - GNI (UK) Costs'!K24, "OK", "Error")</f>
        <v>OK</v>
      </c>
      <c r="L80" s="204" t="str">
        <f>IF(L28='Table 1 - GNI (UK) Costs'!L24, "OK", "Error")</f>
        <v>OK</v>
      </c>
      <c r="M80" s="204" t="str">
        <f>IF(M28='Table 1 - GNI (UK) Costs'!M24, "OK", "Error")</f>
        <v>OK</v>
      </c>
      <c r="N80" s="204" t="str">
        <f>IF(N28='Table 1 - GNI (UK) Costs'!N24, "OK", "Error")</f>
        <v>OK</v>
      </c>
      <c r="O80" s="204" t="str">
        <f>IF(O28='Table 1 - GNI (UK) Costs'!O24, "OK", "Error")</f>
        <v>OK</v>
      </c>
    </row>
    <row r="81" spans="3:15" s="24" customFormat="1">
      <c r="C81" s="117">
        <v>20</v>
      </c>
      <c r="D81" s="243" t="s">
        <v>179</v>
      </c>
      <c r="E81" s="62"/>
      <c r="F81" s="62"/>
      <c r="G81" s="93"/>
      <c r="H81" s="117" t="str">
        <f>IF(H41='Table 1 - GNI (UK) Costs'!H25, "OK", "Error")</f>
        <v>OK</v>
      </c>
      <c r="I81" s="117" t="str">
        <f>IF(I41='Table 1 - GNI (UK) Costs'!I25, "OK", "Error")</f>
        <v>OK</v>
      </c>
      <c r="J81" s="205"/>
      <c r="K81" s="204" t="str">
        <f>IF(K41='Table 1 - GNI (UK) Costs'!K25, "OK", "Error")</f>
        <v>OK</v>
      </c>
      <c r="L81" s="204" t="str">
        <f>IF(L41='Table 1 - GNI (UK) Costs'!L25, "OK", "Error")</f>
        <v>OK</v>
      </c>
      <c r="M81" s="204" t="str">
        <f>IF(M41='Table 1 - GNI (UK) Costs'!M25, "OK", "Error")</f>
        <v>OK</v>
      </c>
      <c r="N81" s="204" t="str">
        <f>IF(N41='Table 1 - GNI (UK) Costs'!N25, "OK", "Error")</f>
        <v>OK</v>
      </c>
      <c r="O81" s="204" t="str">
        <f>IF(O41='Table 1 - GNI (UK) Costs'!O25, "OK", "Error")</f>
        <v>OK</v>
      </c>
    </row>
    <row r="82" spans="3:15" s="24" customFormat="1">
      <c r="C82" s="117">
        <v>24</v>
      </c>
      <c r="D82" s="243" t="s">
        <v>163</v>
      </c>
      <c r="E82" s="62"/>
      <c r="F82" s="62"/>
      <c r="G82" s="93"/>
      <c r="H82" s="117" t="str">
        <f>IF(H49=(H15+H22+H28+H41), "OK", "Error")</f>
        <v>OK</v>
      </c>
      <c r="I82" s="117" t="str">
        <f>IF(I49=(I15+I22+I28+I41), "OK", "Error")</f>
        <v>OK</v>
      </c>
      <c r="J82" s="205"/>
      <c r="K82" s="204" t="str">
        <f>IF(K49=(K15+K22+K28+K41), "OK", "Error")</f>
        <v>OK</v>
      </c>
      <c r="L82" s="204" t="str">
        <f>IF(L49=(L15+L22+L28+L41), "OK", "Error")</f>
        <v>OK</v>
      </c>
      <c r="M82" s="204" t="str">
        <f>IF(M49=(M15+M22+M28+M41), "OK", "Error")</f>
        <v>OK</v>
      </c>
      <c r="N82" s="204" t="str">
        <f>IF(N49=(N15+N22+N28+N41), "OK", "Error")</f>
        <v>OK</v>
      </c>
      <c r="O82" s="204" t="str">
        <f>IF(O49=(O15+O22+O28+O41), "OK", "Error")</f>
        <v>OK</v>
      </c>
    </row>
    <row r="83" spans="3:15" s="24" customFormat="1">
      <c r="C83" s="117">
        <v>25</v>
      </c>
      <c r="D83" s="243" t="s">
        <v>176</v>
      </c>
      <c r="E83" s="62"/>
      <c r="F83" s="62"/>
      <c r="G83" s="93"/>
      <c r="H83" s="117" t="str">
        <f>IF(H50=(H44+H45+H46), "OK", "Error")</f>
        <v>OK</v>
      </c>
      <c r="I83" s="117" t="str">
        <f>IF(I50=(I44+I45+I46), "OK", "Error")</f>
        <v>OK</v>
      </c>
      <c r="J83" s="203"/>
      <c r="K83" s="204" t="str">
        <f>IF(K50=(K44+K45+K46), "OK", "Error")</f>
        <v>OK</v>
      </c>
      <c r="L83" s="204" t="str">
        <f>IF(L50=(L44+L45+L46), "OK", "Error")</f>
        <v>OK</v>
      </c>
      <c r="M83" s="204" t="str">
        <f>IF(M50=(M44+M45+M46), "OK", "Error")</f>
        <v>OK</v>
      </c>
      <c r="N83" s="204" t="str">
        <f>IF(N50=(N44+N45+N46), "OK", "Error")</f>
        <v>OK</v>
      </c>
      <c r="O83" s="204" t="str">
        <f>IF(O50=(O44+O45+O46), "OK", "Error")</f>
        <v>OK</v>
      </c>
    </row>
    <row r="84" spans="3:15" s="24" customFormat="1"/>
    <row r="85" spans="3:15" s="24" customFormat="1"/>
    <row r="86" spans="3:15" s="24" customFormat="1"/>
    <row r="87" spans="3:15" s="24" customFormat="1"/>
    <row r="88" spans="3:15" s="24" customFormat="1"/>
    <row r="89" spans="3:15" s="24" customFormat="1"/>
    <row r="90" spans="3:15" s="24" customFormat="1"/>
    <row r="91" spans="3:15" s="24" customFormat="1"/>
    <row r="92" spans="3:15" s="24" customFormat="1"/>
    <row r="93" spans="3:15" s="24" customFormat="1"/>
    <row r="94" spans="3:15" s="24" customFormat="1"/>
    <row r="95" spans="3:15" s="24" customFormat="1"/>
    <row r="96" spans="3:15" s="24" customFormat="1"/>
    <row r="97" s="24" customFormat="1"/>
    <row r="98" s="24" customFormat="1"/>
    <row r="99" s="24" customFormat="1"/>
    <row r="100" s="24" customFormat="1"/>
    <row r="101" s="24" customFormat="1"/>
    <row r="102" s="24" customFormat="1"/>
    <row r="103" s="24" customFormat="1"/>
    <row r="104" s="24" customFormat="1"/>
    <row r="105" s="24" customFormat="1"/>
    <row r="106" s="24" customFormat="1"/>
    <row r="107" s="24" customFormat="1"/>
    <row r="108" s="24" customFormat="1"/>
    <row r="109" s="24" customFormat="1"/>
    <row r="110" s="24" customFormat="1"/>
    <row r="111" s="24" customFormat="1"/>
    <row r="112" s="24" customFormat="1"/>
    <row r="113" s="24" customFormat="1"/>
    <row r="114" s="24" customFormat="1"/>
    <row r="115" s="24" customFormat="1"/>
    <row r="116" s="24" customFormat="1"/>
    <row r="117" s="24" customFormat="1"/>
    <row r="118" s="24" customFormat="1"/>
    <row r="119" s="24" customFormat="1"/>
    <row r="120" s="24" customFormat="1"/>
    <row r="121" s="24" customFormat="1"/>
    <row r="122" s="24" customFormat="1"/>
    <row r="123" s="24" customFormat="1"/>
    <row r="124" s="24" customFormat="1"/>
    <row r="125" s="24" customFormat="1"/>
    <row r="126" s="24" customFormat="1"/>
    <row r="127" s="24" customFormat="1"/>
    <row r="128" s="24" customFormat="1"/>
    <row r="129" s="24" customFormat="1"/>
    <row r="130" s="24" customFormat="1"/>
    <row r="131" s="24" customFormat="1"/>
    <row r="132" s="24" customFormat="1"/>
    <row r="133" s="24" customFormat="1"/>
    <row r="134" s="24" customFormat="1"/>
    <row r="135" s="24" customFormat="1"/>
    <row r="136" s="24" customFormat="1"/>
    <row r="137" s="24" customFormat="1"/>
    <row r="138" s="24" customFormat="1"/>
    <row r="139" s="24" customFormat="1"/>
    <row r="140" s="24" customFormat="1"/>
    <row r="141" s="24" customFormat="1"/>
    <row r="142" s="24" customFormat="1"/>
    <row r="143" s="24" customFormat="1"/>
    <row r="144" s="24" customFormat="1"/>
    <row r="145" s="24" customFormat="1"/>
    <row r="146" s="24" customFormat="1"/>
    <row r="147" s="24" customFormat="1"/>
    <row r="148" s="24" customFormat="1"/>
    <row r="149" s="24" customFormat="1"/>
    <row r="150" s="24" customFormat="1"/>
    <row r="151" s="24" customFormat="1"/>
    <row r="152" s="24" customFormat="1"/>
    <row r="153" s="24" customFormat="1"/>
    <row r="154" s="24" customFormat="1"/>
    <row r="155" s="24" customFormat="1"/>
    <row r="156" s="24" customFormat="1"/>
    <row r="157" s="24" customFormat="1"/>
    <row r="158" s="24" customFormat="1"/>
    <row r="159" s="24" customFormat="1"/>
    <row r="160" s="24" customFormat="1"/>
    <row r="161" s="24" customFormat="1"/>
    <row r="162" s="24" customFormat="1"/>
    <row r="163" s="24" customFormat="1"/>
    <row r="164" s="24" customFormat="1"/>
    <row r="165" s="24" customFormat="1"/>
    <row r="166" s="24" customFormat="1"/>
    <row r="167" s="24" customFormat="1"/>
    <row r="168" s="24" customFormat="1"/>
    <row r="169" s="24" customFormat="1"/>
    <row r="170" s="24" customFormat="1"/>
    <row r="171" s="24" customFormat="1"/>
    <row r="172" s="24" customFormat="1"/>
    <row r="173" s="24" customFormat="1"/>
    <row r="174" s="24" customFormat="1"/>
    <row r="175" s="24" customFormat="1"/>
    <row r="176" s="24" customFormat="1"/>
    <row r="177" s="24" customFormat="1"/>
    <row r="178" s="24" customFormat="1"/>
    <row r="179" s="24" customFormat="1"/>
    <row r="180" s="24" customFormat="1"/>
    <row r="181" s="24" customFormat="1"/>
    <row r="182" s="24" customFormat="1"/>
    <row r="183" s="24" customFormat="1"/>
    <row r="184" s="24" customFormat="1"/>
    <row r="185" s="24" customFormat="1"/>
    <row r="186" s="24" customFormat="1"/>
    <row r="187" s="24" customFormat="1"/>
    <row r="188" s="24" customFormat="1"/>
    <row r="189" s="24" customFormat="1"/>
    <row r="190" s="24" customFormat="1"/>
    <row r="191" s="24" customFormat="1"/>
    <row r="192" s="24" customFormat="1"/>
    <row r="193" s="24" customFormat="1"/>
    <row r="194" s="24" customFormat="1"/>
    <row r="195" s="24" customFormat="1"/>
    <row r="196" s="24" customFormat="1"/>
    <row r="197" s="24" customFormat="1"/>
    <row r="198" s="24" customFormat="1"/>
    <row r="199" s="24" customFormat="1"/>
    <row r="200" s="24" customFormat="1"/>
    <row r="201" s="24" customFormat="1"/>
    <row r="202" s="24" customFormat="1"/>
    <row r="203" s="24" customFormat="1"/>
    <row r="204" s="24" customFormat="1"/>
    <row r="205" s="24" customFormat="1"/>
    <row r="206" s="24" customFormat="1"/>
    <row r="207" s="24" customFormat="1"/>
    <row r="208" s="24" customFormat="1"/>
    <row r="209" s="24" customFormat="1"/>
    <row r="210" s="24" customFormat="1"/>
    <row r="211" s="24" customFormat="1"/>
    <row r="212" s="24" customFormat="1"/>
    <row r="213" s="24" customFormat="1"/>
    <row r="214" s="24" customFormat="1"/>
    <row r="215" s="24" customFormat="1"/>
    <row r="216" s="24" customFormat="1"/>
    <row r="217" s="24" customFormat="1"/>
    <row r="218" s="24" customFormat="1"/>
    <row r="219" s="24" customFormat="1"/>
    <row r="220" s="24" customFormat="1"/>
    <row r="221" s="24" customFormat="1"/>
    <row r="222" s="24" customFormat="1"/>
    <row r="223" s="24" customFormat="1"/>
    <row r="224" s="24" customFormat="1"/>
    <row r="225" s="24" customFormat="1"/>
    <row r="226" s="24" customFormat="1"/>
    <row r="227" s="24" customFormat="1"/>
    <row r="228" s="24" customFormat="1"/>
    <row r="229" s="24" customFormat="1"/>
    <row r="230" s="24" customFormat="1"/>
    <row r="231" s="24" customFormat="1"/>
    <row r="232" s="24" customFormat="1"/>
    <row r="233" s="24" customFormat="1"/>
    <row r="234" s="24" customFormat="1"/>
    <row r="235" s="24" customFormat="1"/>
    <row r="236" s="24" customFormat="1"/>
    <row r="237" s="24" customFormat="1"/>
    <row r="238" s="24" customFormat="1"/>
    <row r="239" s="24" customFormat="1"/>
    <row r="240" s="24" customFormat="1"/>
    <row r="241" s="24" customFormat="1"/>
    <row r="242" s="24" customFormat="1"/>
    <row r="243" s="24" customFormat="1"/>
    <row r="244" s="24" customFormat="1"/>
    <row r="245" s="24" customFormat="1"/>
    <row r="246" s="24" customFormat="1"/>
    <row r="247" s="24" customFormat="1"/>
    <row r="248" s="24" customFormat="1"/>
    <row r="249" s="24" customFormat="1"/>
    <row r="250" s="24" customFormat="1"/>
    <row r="251" s="24" customFormat="1"/>
    <row r="252" s="24" customFormat="1"/>
    <row r="253" s="24" customFormat="1"/>
    <row r="254" s="24" customFormat="1"/>
    <row r="255" s="24" customFormat="1"/>
    <row r="256" s="24" customFormat="1"/>
    <row r="257" s="24" customFormat="1"/>
    <row r="258" s="24" customFormat="1"/>
    <row r="259" s="24" customFormat="1"/>
    <row r="260" s="24" customFormat="1"/>
    <row r="261" s="24" customFormat="1"/>
    <row r="262" s="24" customFormat="1"/>
    <row r="263" s="24" customFormat="1"/>
    <row r="264" s="24" customFormat="1"/>
    <row r="265" s="24" customFormat="1"/>
    <row r="266" s="24" customFormat="1"/>
    <row r="267" s="24" customFormat="1"/>
    <row r="268" s="24" customFormat="1"/>
    <row r="269" s="24" customFormat="1"/>
    <row r="270" s="24" customFormat="1"/>
    <row r="271" s="24" customFormat="1"/>
    <row r="272" s="24" customFormat="1"/>
    <row r="273" s="24" customFormat="1"/>
    <row r="274" s="24" customFormat="1"/>
    <row r="275" s="24" customFormat="1"/>
    <row r="276" s="24" customFormat="1"/>
    <row r="277" s="24" customFormat="1"/>
    <row r="278" s="24" customFormat="1"/>
    <row r="279" s="24" customFormat="1"/>
    <row r="280" s="24" customFormat="1"/>
    <row r="281" s="24" customFormat="1"/>
    <row r="282" s="24" customFormat="1"/>
    <row r="283" s="24" customFormat="1"/>
    <row r="284" s="24" customFormat="1"/>
    <row r="285" s="24" customFormat="1"/>
    <row r="286" s="24" customFormat="1"/>
    <row r="287" s="24" customFormat="1"/>
    <row r="288" s="24" customFormat="1"/>
    <row r="289" s="24" customFormat="1"/>
    <row r="290" s="24" customFormat="1"/>
    <row r="291" s="24" customFormat="1"/>
    <row r="292" s="24" customFormat="1"/>
    <row r="293" s="24" customFormat="1"/>
    <row r="294" s="24" customFormat="1"/>
    <row r="295" s="24" customFormat="1"/>
    <row r="296" s="24" customFormat="1"/>
    <row r="297" s="24" customFormat="1"/>
    <row r="298" s="24" customFormat="1"/>
    <row r="299" s="24" customFormat="1"/>
    <row r="300" s="24" customFormat="1"/>
    <row r="301" s="24" customFormat="1"/>
    <row r="302" s="24" customFormat="1"/>
    <row r="303" s="24" customFormat="1"/>
    <row r="304" s="24" customFormat="1"/>
    <row r="305" s="24" customFormat="1"/>
    <row r="306" s="24" customFormat="1"/>
    <row r="307" s="24" customFormat="1"/>
    <row r="308" s="24" customFormat="1"/>
    <row r="309" s="24" customFormat="1"/>
    <row r="310" s="24" customFormat="1"/>
    <row r="311" s="24" customFormat="1"/>
    <row r="312" s="24" customFormat="1"/>
    <row r="313" s="24" customFormat="1"/>
    <row r="314" s="24" customFormat="1"/>
    <row r="315" s="24" customFormat="1"/>
    <row r="316" s="24" customFormat="1"/>
    <row r="317" s="24" customFormat="1"/>
    <row r="318" s="24" customFormat="1"/>
    <row r="319" s="24" customFormat="1"/>
    <row r="320" s="24" customFormat="1"/>
    <row r="321" s="24" customFormat="1"/>
    <row r="322" s="24" customFormat="1"/>
    <row r="323" s="24" customFormat="1"/>
    <row r="324" s="24" customFormat="1"/>
    <row r="325" s="24" customFormat="1"/>
    <row r="326" s="24" customFormat="1"/>
    <row r="327" s="24" customFormat="1"/>
    <row r="328" s="24" customFormat="1"/>
    <row r="329" s="24" customFormat="1"/>
    <row r="330" s="24" customFormat="1"/>
    <row r="331" s="24" customFormat="1"/>
    <row r="332" s="24" customFormat="1"/>
    <row r="333" s="24" customFormat="1"/>
    <row r="334" s="24" customFormat="1"/>
    <row r="335" s="24" customFormat="1"/>
    <row r="336" s="24" customFormat="1"/>
    <row r="337" s="24" customFormat="1"/>
    <row r="338" s="24" customFormat="1"/>
    <row r="339" s="24" customFormat="1"/>
    <row r="340" s="24" customFormat="1"/>
    <row r="341" s="24" customFormat="1"/>
    <row r="342" s="24" customFormat="1"/>
    <row r="343" s="24" customFormat="1"/>
    <row r="344" s="24" customFormat="1"/>
    <row r="345" s="24" customFormat="1"/>
    <row r="346" s="24" customFormat="1"/>
    <row r="347" s="24" customFormat="1"/>
    <row r="348" s="24" customFormat="1"/>
    <row r="349" s="24" customFormat="1"/>
    <row r="350" s="24" customFormat="1"/>
    <row r="351" s="24" customFormat="1"/>
    <row r="352" s="24" customFormat="1"/>
    <row r="353" s="24" customFormat="1"/>
    <row r="354" s="24" customFormat="1"/>
    <row r="355" s="24" customFormat="1"/>
    <row r="356" s="24" customFormat="1"/>
    <row r="357" s="24" customFormat="1"/>
    <row r="358" s="24" customFormat="1"/>
    <row r="359" s="24" customFormat="1"/>
    <row r="360" s="24" customFormat="1"/>
    <row r="361" s="24" customFormat="1"/>
    <row r="362" s="24" customFormat="1"/>
    <row r="363" s="24" customFormat="1"/>
    <row r="364" s="24" customFormat="1"/>
    <row r="365" s="24" customFormat="1"/>
    <row r="366" s="24" customFormat="1"/>
    <row r="367" s="24" customFormat="1"/>
    <row r="368" s="24" customFormat="1"/>
    <row r="369" s="24" customFormat="1"/>
    <row r="370" s="24" customFormat="1"/>
    <row r="371" s="24" customFormat="1"/>
    <row r="372" s="24" customFormat="1"/>
    <row r="373" s="24" customFormat="1"/>
    <row r="374" s="24" customFormat="1"/>
    <row r="375" s="24" customFormat="1"/>
    <row r="376" s="24" customFormat="1"/>
    <row r="377" s="24" customFormat="1"/>
    <row r="378" s="24" customFormat="1"/>
    <row r="379" s="24" customFormat="1"/>
    <row r="380" s="24" customFormat="1"/>
    <row r="381" s="24" customFormat="1"/>
    <row r="382" s="24" customFormat="1"/>
    <row r="383" s="24" customFormat="1"/>
    <row r="384" s="24" customFormat="1"/>
    <row r="385" s="24" customFormat="1"/>
    <row r="386" s="24" customFormat="1"/>
    <row r="387" s="24" customFormat="1"/>
    <row r="388" s="24" customFormat="1"/>
    <row r="389" s="24" customFormat="1"/>
    <row r="390" s="24" customFormat="1"/>
    <row r="391" s="24" customFormat="1"/>
    <row r="392" s="24" customFormat="1"/>
    <row r="393" s="24" customFormat="1"/>
    <row r="394" s="24" customFormat="1"/>
    <row r="395" s="24" customFormat="1"/>
    <row r="396" s="24" customFormat="1"/>
    <row r="397" s="24" customFormat="1"/>
    <row r="398" s="24" customFormat="1"/>
    <row r="399" s="24" customFormat="1"/>
    <row r="400" s="24" customFormat="1"/>
    <row r="401" s="24" customFormat="1"/>
    <row r="402" s="24" customFormat="1"/>
    <row r="403" s="24" customFormat="1"/>
  </sheetData>
  <sheetProtection sheet="1" objects="1" scenarios="1"/>
  <mergeCells count="1">
    <mergeCell ref="K5:O5"/>
  </mergeCells>
  <pageMargins left="0.70866141732283472" right="0.70866141732283472" top="0.74803149606299213" bottom="0.74803149606299213" header="0.31496062992125984" footer="0.31496062992125984"/>
  <pageSetup paperSize="8" scale="71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O374"/>
  <sheetViews>
    <sheetView showGridLines="0" zoomScale="80" zoomScaleNormal="80" zoomScaleSheetLayoutView="85" workbookViewId="0">
      <selection activeCell="T27" sqref="T27"/>
    </sheetView>
  </sheetViews>
  <sheetFormatPr defaultColWidth="8.84375" defaultRowHeight="15.5"/>
  <cols>
    <col min="1" max="1" width="1.84375" style="24" customWidth="1"/>
    <col min="2" max="2" width="2.69140625" style="24" customWidth="1"/>
    <col min="3" max="3" width="6.23046875" style="49" customWidth="1"/>
    <col min="4" max="4" width="28.23046875" style="49" customWidth="1"/>
    <col min="5" max="5" width="5.07421875" style="49" customWidth="1"/>
    <col min="6" max="6" width="4.69140625" style="49" customWidth="1"/>
    <col min="7" max="7" width="1.3046875" style="24" customWidth="1"/>
    <col min="8" max="9" width="11" style="49" customWidth="1"/>
    <col min="10" max="10" width="2.3046875" style="24" customWidth="1"/>
    <col min="11" max="15" width="11" style="49" customWidth="1"/>
    <col min="16" max="17" width="2.69140625" style="24" customWidth="1"/>
    <col min="18" max="82" width="8.84375" style="24"/>
    <col min="83" max="16384" width="8.84375" style="49"/>
  </cols>
  <sheetData>
    <row r="1" spans="2:93" s="24" customFormat="1" ht="16" thickBot="1"/>
    <row r="2" spans="2:93" s="24" customFormat="1">
      <c r="B2" s="101"/>
      <c r="C2" s="26"/>
      <c r="D2" s="90"/>
      <c r="E2" s="102"/>
      <c r="F2" s="102"/>
      <c r="G2" s="90"/>
      <c r="H2" s="90"/>
      <c r="I2" s="90"/>
      <c r="J2" s="90"/>
      <c r="K2" s="90"/>
      <c r="L2" s="90"/>
      <c r="M2" s="90"/>
      <c r="N2" s="90"/>
      <c r="O2" s="90"/>
      <c r="P2" s="103"/>
      <c r="Q2" s="93"/>
    </row>
    <row r="3" spans="2:93" s="24" customFormat="1">
      <c r="B3" s="104"/>
      <c r="C3" s="32" t="s">
        <v>200</v>
      </c>
      <c r="D3" s="93"/>
      <c r="E3" s="70"/>
      <c r="F3" s="34"/>
      <c r="G3" s="93"/>
      <c r="H3" s="93"/>
      <c r="I3" s="93"/>
      <c r="J3" s="93"/>
      <c r="K3" s="93"/>
      <c r="L3" s="93"/>
      <c r="M3" s="93"/>
      <c r="N3" s="93"/>
      <c r="O3" s="93"/>
      <c r="P3" s="105"/>
      <c r="Q3" s="93"/>
    </row>
    <row r="4" spans="2:93" s="24" customFormat="1">
      <c r="B4" s="104"/>
      <c r="C4" s="36" t="s">
        <v>211</v>
      </c>
      <c r="D4" s="93"/>
      <c r="E4" s="70"/>
      <c r="F4" s="34"/>
      <c r="G4" s="93"/>
      <c r="H4" s="93"/>
      <c r="I4" s="93"/>
      <c r="J4" s="93"/>
      <c r="K4" s="93"/>
      <c r="L4" s="93"/>
      <c r="M4" s="93"/>
      <c r="N4" s="93"/>
      <c r="O4" s="93"/>
      <c r="P4" s="105"/>
      <c r="Q4" s="93"/>
    </row>
    <row r="5" spans="2:93" s="24" customFormat="1">
      <c r="B5" s="104"/>
      <c r="C5" s="37"/>
      <c r="D5" s="93"/>
      <c r="E5" s="70"/>
      <c r="F5" s="70"/>
      <c r="G5" s="93"/>
      <c r="H5" s="93"/>
      <c r="I5" s="93"/>
      <c r="J5" s="93"/>
      <c r="K5" s="250" t="s">
        <v>353</v>
      </c>
      <c r="L5" s="253"/>
      <c r="M5" s="253"/>
      <c r="N5" s="253"/>
      <c r="O5" s="254"/>
      <c r="P5" s="105"/>
      <c r="Q5" s="93"/>
    </row>
    <row r="6" spans="2:93" s="38" customFormat="1">
      <c r="B6" s="106"/>
      <c r="C6" s="40"/>
      <c r="D6" s="70"/>
      <c r="E6" s="70"/>
      <c r="F6" s="70"/>
      <c r="G6" s="70"/>
      <c r="H6" s="108">
        <v>-2</v>
      </c>
      <c r="I6" s="108">
        <v>-1</v>
      </c>
      <c r="J6" s="226"/>
      <c r="K6" s="108">
        <v>1</v>
      </c>
      <c r="L6" s="108">
        <v>2</v>
      </c>
      <c r="M6" s="108">
        <v>3</v>
      </c>
      <c r="N6" s="108">
        <v>4</v>
      </c>
      <c r="O6" s="108">
        <v>5</v>
      </c>
      <c r="P6" s="109"/>
      <c r="Q6" s="70"/>
    </row>
    <row r="7" spans="2:93">
      <c r="B7" s="104"/>
      <c r="C7" s="44"/>
      <c r="D7" s="207"/>
      <c r="E7" s="208"/>
      <c r="F7" s="208"/>
      <c r="G7" s="93"/>
      <c r="H7" s="47" t="s">
        <v>17</v>
      </c>
      <c r="I7" s="47" t="s">
        <v>17</v>
      </c>
      <c r="J7" s="48"/>
      <c r="K7" s="47" t="s">
        <v>17</v>
      </c>
      <c r="L7" s="47" t="s">
        <v>17</v>
      </c>
      <c r="M7" s="47" t="s">
        <v>17</v>
      </c>
      <c r="N7" s="47" t="s">
        <v>17</v>
      </c>
      <c r="O7" s="47" t="s">
        <v>17</v>
      </c>
      <c r="P7" s="105"/>
      <c r="Q7" s="93"/>
    </row>
    <row r="8" spans="2:93">
      <c r="B8" s="104"/>
      <c r="C8" s="113"/>
      <c r="D8" s="51" t="s">
        <v>7</v>
      </c>
      <c r="E8" s="47" t="s">
        <v>8</v>
      </c>
      <c r="F8" s="47" t="s">
        <v>9</v>
      </c>
      <c r="G8" s="93"/>
      <c r="H8" s="47" t="s">
        <v>16</v>
      </c>
      <c r="I8" s="47" t="s">
        <v>16</v>
      </c>
      <c r="J8" s="48"/>
      <c r="K8" s="47" t="s">
        <v>16</v>
      </c>
      <c r="L8" s="47" t="s">
        <v>14</v>
      </c>
      <c r="M8" s="47" t="s">
        <v>14</v>
      </c>
      <c r="N8" s="47" t="s">
        <v>16</v>
      </c>
      <c r="O8" s="47" t="s">
        <v>16</v>
      </c>
      <c r="P8" s="105"/>
      <c r="Q8" s="93"/>
    </row>
    <row r="9" spans="2:93" s="24" customFormat="1">
      <c r="B9" s="104"/>
      <c r="C9" s="114"/>
      <c r="D9" s="115"/>
      <c r="E9" s="116"/>
      <c r="F9" s="116"/>
      <c r="G9" s="93"/>
      <c r="H9" s="55" t="s">
        <v>18</v>
      </c>
      <c r="I9" s="55" t="s">
        <v>19</v>
      </c>
      <c r="J9" s="56"/>
      <c r="K9" s="55" t="s">
        <v>415</v>
      </c>
      <c r="L9" s="55" t="s">
        <v>416</v>
      </c>
      <c r="M9" s="55" t="s">
        <v>417</v>
      </c>
      <c r="N9" s="55" t="s">
        <v>418</v>
      </c>
      <c r="O9" s="55" t="s">
        <v>439</v>
      </c>
      <c r="P9" s="105"/>
      <c r="Q9" s="93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</row>
    <row r="10" spans="2:93" s="24" customFormat="1">
      <c r="B10" s="104"/>
      <c r="C10" s="93"/>
      <c r="D10" s="93"/>
      <c r="E10" s="70"/>
      <c r="F10" s="70"/>
      <c r="G10" s="93"/>
      <c r="H10" s="40"/>
      <c r="I10" s="40"/>
      <c r="J10" s="40"/>
      <c r="K10" s="40"/>
      <c r="L10" s="40"/>
      <c r="M10" s="40"/>
      <c r="N10" s="40"/>
      <c r="O10" s="40"/>
      <c r="P10" s="105"/>
      <c r="Q10" s="93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</row>
    <row r="11" spans="2:93" s="24" customFormat="1">
      <c r="B11" s="104"/>
      <c r="C11" s="57" t="s">
        <v>0</v>
      </c>
      <c r="D11" s="66" t="s">
        <v>194</v>
      </c>
      <c r="E11" s="67"/>
      <c r="F11" s="67"/>
      <c r="G11" s="93"/>
      <c r="H11" s="11"/>
      <c r="I11" s="11"/>
      <c r="J11" s="11"/>
      <c r="K11" s="11"/>
      <c r="L11" s="11"/>
      <c r="M11" s="11"/>
      <c r="N11" s="11"/>
      <c r="O11" s="11"/>
      <c r="P11" s="105"/>
      <c r="Q11" s="93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</row>
    <row r="12" spans="2:93" s="24" customFormat="1">
      <c r="B12" s="104"/>
      <c r="C12" s="117">
        <v>1</v>
      </c>
      <c r="D12" s="61" t="s">
        <v>42</v>
      </c>
      <c r="E12" s="62" t="s">
        <v>38</v>
      </c>
      <c r="F12" s="62">
        <v>3</v>
      </c>
      <c r="G12" s="93"/>
      <c r="H12" s="227"/>
      <c r="I12" s="228"/>
      <c r="J12" s="229"/>
      <c r="K12" s="210"/>
      <c r="L12" s="210"/>
      <c r="M12" s="210"/>
      <c r="N12" s="210"/>
      <c r="O12" s="210"/>
      <c r="P12" s="105"/>
      <c r="Q12" s="93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</row>
    <row r="13" spans="2:93" s="24" customFormat="1">
      <c r="B13" s="104"/>
      <c r="C13" s="117">
        <f>C12+1</f>
        <v>2</v>
      </c>
      <c r="D13" s="61" t="s">
        <v>43</v>
      </c>
      <c r="E13" s="62" t="s">
        <v>38</v>
      </c>
      <c r="F13" s="62">
        <v>3</v>
      </c>
      <c r="G13" s="93"/>
      <c r="H13" s="227"/>
      <c r="I13" s="228"/>
      <c r="J13" s="229"/>
      <c r="K13" s="210"/>
      <c r="L13" s="210"/>
      <c r="M13" s="210"/>
      <c r="N13" s="210"/>
      <c r="O13" s="210"/>
      <c r="P13" s="105"/>
      <c r="Q13" s="93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</row>
    <row r="14" spans="2:93" s="24" customFormat="1">
      <c r="B14" s="104"/>
      <c r="C14" s="117">
        <f t="shared" ref="C14:C15" si="0">C13+1</f>
        <v>3</v>
      </c>
      <c r="D14" s="61" t="s">
        <v>44</v>
      </c>
      <c r="E14" s="62" t="s">
        <v>38</v>
      </c>
      <c r="F14" s="62">
        <v>3</v>
      </c>
      <c r="G14" s="93"/>
      <c r="H14" s="227"/>
      <c r="I14" s="228"/>
      <c r="J14" s="229"/>
      <c r="K14" s="210"/>
      <c r="L14" s="210"/>
      <c r="M14" s="210"/>
      <c r="N14" s="210"/>
      <c r="O14" s="210"/>
      <c r="P14" s="105"/>
      <c r="Q14" s="93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</row>
    <row r="15" spans="2:93" s="24" customFormat="1">
      <c r="B15" s="104"/>
      <c r="C15" s="117">
        <f t="shared" si="0"/>
        <v>4</v>
      </c>
      <c r="D15" s="68" t="s">
        <v>171</v>
      </c>
      <c r="E15" s="62" t="s">
        <v>38</v>
      </c>
      <c r="F15" s="62">
        <v>3</v>
      </c>
      <c r="G15" s="93"/>
      <c r="H15" s="213"/>
      <c r="I15" s="213"/>
      <c r="J15" s="229"/>
      <c r="K15" s="213"/>
      <c r="L15" s="213"/>
      <c r="M15" s="213"/>
      <c r="N15" s="213"/>
      <c r="O15" s="213"/>
      <c r="P15" s="105"/>
      <c r="Q15" s="93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</row>
    <row r="16" spans="2:93" s="24" customFormat="1">
      <c r="B16" s="104"/>
      <c r="C16" s="93"/>
      <c r="D16" s="93"/>
      <c r="E16" s="70"/>
      <c r="F16" s="70"/>
      <c r="G16" s="93"/>
      <c r="H16" s="15"/>
      <c r="I16" s="15"/>
      <c r="J16" s="16"/>
      <c r="K16" s="15"/>
      <c r="L16" s="15"/>
      <c r="M16" s="15"/>
      <c r="N16" s="15"/>
      <c r="O16" s="15"/>
      <c r="P16" s="105"/>
      <c r="Q16" s="93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</row>
    <row r="17" spans="1:93" s="24" customFormat="1">
      <c r="B17" s="104"/>
      <c r="C17" s="57" t="s">
        <v>1</v>
      </c>
      <c r="D17" s="71" t="s">
        <v>35</v>
      </c>
      <c r="E17" s="70"/>
      <c r="F17" s="70"/>
      <c r="G17" s="93"/>
      <c r="H17" s="16"/>
      <c r="I17" s="16"/>
      <c r="J17" s="16"/>
      <c r="K17" s="16"/>
      <c r="L17" s="16"/>
      <c r="M17" s="16"/>
      <c r="N17" s="16"/>
      <c r="O17" s="16"/>
      <c r="P17" s="105"/>
      <c r="Q17" s="93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</row>
    <row r="18" spans="1:93" s="24" customFormat="1">
      <c r="B18" s="104"/>
      <c r="C18" s="117">
        <v>5</v>
      </c>
      <c r="D18" s="61" t="s">
        <v>45</v>
      </c>
      <c r="E18" s="62" t="s">
        <v>38</v>
      </c>
      <c r="F18" s="62">
        <v>3</v>
      </c>
      <c r="G18" s="93"/>
      <c r="H18" s="227"/>
      <c r="I18" s="227"/>
      <c r="J18" s="229"/>
      <c r="K18" s="210"/>
      <c r="L18" s="210"/>
      <c r="M18" s="210"/>
      <c r="N18" s="210"/>
      <c r="O18" s="210"/>
      <c r="P18" s="105"/>
      <c r="Q18" s="93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</row>
    <row r="19" spans="1:93" s="24" customFormat="1">
      <c r="B19" s="104"/>
      <c r="C19" s="117">
        <f>C18+1</f>
        <v>6</v>
      </c>
      <c r="D19" s="68" t="s">
        <v>240</v>
      </c>
      <c r="E19" s="62" t="s">
        <v>38</v>
      </c>
      <c r="F19" s="62">
        <v>3</v>
      </c>
      <c r="G19" s="93"/>
      <c r="H19" s="227"/>
      <c r="I19" s="227"/>
      <c r="J19" s="229"/>
      <c r="K19" s="210"/>
      <c r="L19" s="210"/>
      <c r="M19" s="210"/>
      <c r="N19" s="210"/>
      <c r="O19" s="210"/>
      <c r="P19" s="105"/>
      <c r="Q19" s="93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</row>
    <row r="20" spans="1:93" s="24" customFormat="1">
      <c r="B20" s="104"/>
      <c r="C20" s="117">
        <f>C19+1</f>
        <v>7</v>
      </c>
      <c r="D20" s="68" t="s">
        <v>46</v>
      </c>
      <c r="E20" s="62" t="s">
        <v>38</v>
      </c>
      <c r="F20" s="62">
        <v>3</v>
      </c>
      <c r="G20" s="93"/>
      <c r="H20" s="227"/>
      <c r="I20" s="227"/>
      <c r="J20" s="229"/>
      <c r="K20" s="210"/>
      <c r="L20" s="210"/>
      <c r="M20" s="210"/>
      <c r="N20" s="210"/>
      <c r="O20" s="210"/>
      <c r="P20" s="105"/>
      <c r="Q20" s="93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</row>
    <row r="21" spans="1:93" s="24" customFormat="1">
      <c r="B21" s="104"/>
      <c r="C21" s="93"/>
      <c r="D21" s="93"/>
      <c r="E21" s="70"/>
      <c r="F21" s="70"/>
      <c r="G21" s="93"/>
      <c r="H21" s="212"/>
      <c r="I21" s="212"/>
      <c r="J21" s="212"/>
      <c r="K21" s="212"/>
      <c r="L21" s="212"/>
      <c r="M21" s="212"/>
      <c r="N21" s="212"/>
      <c r="O21" s="212"/>
      <c r="P21" s="105"/>
      <c r="Q21" s="93"/>
    </row>
    <row r="22" spans="1:93" s="24" customFormat="1">
      <c r="A22" s="73"/>
      <c r="B22" s="93"/>
      <c r="C22" s="57" t="s">
        <v>10</v>
      </c>
      <c r="D22" s="71" t="s">
        <v>341</v>
      </c>
      <c r="E22" s="70"/>
      <c r="F22" s="70"/>
      <c r="G22" s="93"/>
      <c r="H22" s="16"/>
      <c r="I22" s="16"/>
      <c r="J22" s="16"/>
      <c r="K22" s="16"/>
      <c r="L22" s="16"/>
      <c r="M22" s="16"/>
      <c r="N22" s="16"/>
      <c r="O22" s="16"/>
      <c r="P22" s="74"/>
      <c r="Q22" s="67"/>
    </row>
    <row r="23" spans="1:93" s="24" customFormat="1">
      <c r="A23" s="73"/>
      <c r="C23" s="117">
        <v>8</v>
      </c>
      <c r="D23" s="61" t="s">
        <v>135</v>
      </c>
      <c r="E23" s="62" t="s">
        <v>137</v>
      </c>
      <c r="F23" s="62">
        <v>0</v>
      </c>
      <c r="G23" s="93"/>
      <c r="H23" s="213"/>
      <c r="I23" s="213"/>
      <c r="J23" s="230"/>
      <c r="K23" s="213"/>
      <c r="L23" s="213"/>
      <c r="M23" s="213"/>
      <c r="N23" s="213"/>
      <c r="O23" s="213"/>
      <c r="P23" s="73"/>
    </row>
    <row r="24" spans="1:93" s="24" customFormat="1">
      <c r="A24" s="73"/>
      <c r="C24" s="117">
        <f>C23+1</f>
        <v>9</v>
      </c>
      <c r="D24" s="61" t="s">
        <v>342</v>
      </c>
      <c r="E24" s="62" t="s">
        <v>38</v>
      </c>
      <c r="F24" s="62">
        <v>3</v>
      </c>
      <c r="G24" s="93"/>
      <c r="H24" s="213"/>
      <c r="I24" s="213"/>
      <c r="J24" s="229"/>
      <c r="K24" s="213"/>
      <c r="L24" s="213"/>
      <c r="M24" s="213"/>
      <c r="N24" s="213"/>
      <c r="O24" s="213"/>
      <c r="P24" s="73"/>
    </row>
    <row r="25" spans="1:93" s="24" customFormat="1">
      <c r="A25" s="73"/>
      <c r="C25" s="117">
        <f>C24+1</f>
        <v>10</v>
      </c>
      <c r="D25" s="61" t="s">
        <v>67</v>
      </c>
      <c r="E25" s="62" t="s">
        <v>68</v>
      </c>
      <c r="F25" s="62">
        <v>1</v>
      </c>
      <c r="G25" s="93"/>
      <c r="H25" s="231" t="e">
        <f>(H24*100000000)/H23</f>
        <v>#DIV/0!</v>
      </c>
      <c r="I25" s="231" t="e">
        <f>(I24*100000000)/I23</f>
        <v>#DIV/0!</v>
      </c>
      <c r="J25" s="232"/>
      <c r="K25" s="233" t="e">
        <f>(K24*100000000)/K23</f>
        <v>#DIV/0!</v>
      </c>
      <c r="L25" s="233" t="e">
        <f>(L24*100000000)/L23</f>
        <v>#DIV/0!</v>
      </c>
      <c r="M25" s="233" t="e">
        <f t="shared" ref="M25:O25" si="1">(M24*100000000)/M23</f>
        <v>#DIV/0!</v>
      </c>
      <c r="N25" s="233" t="e">
        <f t="shared" si="1"/>
        <v>#DIV/0!</v>
      </c>
      <c r="O25" s="233" t="e">
        <f t="shared" si="1"/>
        <v>#DIV/0!</v>
      </c>
      <c r="P25" s="73"/>
    </row>
    <row r="26" spans="1:93" s="24" customFormat="1">
      <c r="A26" s="73"/>
      <c r="C26" s="117">
        <f t="shared" ref="C26:C27" si="2">C25+1</f>
        <v>11</v>
      </c>
      <c r="D26" s="61" t="s">
        <v>343</v>
      </c>
      <c r="E26" s="62" t="s">
        <v>38</v>
      </c>
      <c r="F26" s="62">
        <v>3</v>
      </c>
      <c r="G26" s="93"/>
      <c r="H26" s="143"/>
      <c r="I26" s="143"/>
      <c r="J26" s="229"/>
      <c r="K26" s="210"/>
      <c r="L26" s="210"/>
      <c r="M26" s="210"/>
      <c r="N26" s="210"/>
      <c r="O26" s="210"/>
      <c r="P26" s="73"/>
    </row>
    <row r="27" spans="1:93" s="24" customFormat="1">
      <c r="A27" s="73"/>
      <c r="C27" s="117">
        <f t="shared" si="2"/>
        <v>12</v>
      </c>
      <c r="D27" s="61" t="s">
        <v>344</v>
      </c>
      <c r="E27" s="62" t="s">
        <v>38</v>
      </c>
      <c r="F27" s="62">
        <v>3</v>
      </c>
      <c r="G27" s="93"/>
      <c r="H27" s="213"/>
      <c r="I27" s="213"/>
      <c r="J27" s="229"/>
      <c r="K27" s="213"/>
      <c r="L27" s="213"/>
      <c r="M27" s="213"/>
      <c r="N27" s="213"/>
      <c r="O27" s="213"/>
      <c r="P27" s="73"/>
    </row>
    <row r="28" spans="1:93" s="24" customFormat="1">
      <c r="A28" s="73"/>
      <c r="H28" s="18"/>
      <c r="I28" s="18"/>
      <c r="J28" s="18"/>
      <c r="K28" s="18"/>
      <c r="L28" s="18"/>
      <c r="M28" s="18"/>
      <c r="N28" s="18"/>
      <c r="O28" s="18"/>
      <c r="P28" s="73"/>
    </row>
    <row r="29" spans="1:93" s="24" customFormat="1">
      <c r="A29" s="73"/>
      <c r="C29" s="57" t="s">
        <v>11</v>
      </c>
      <c r="D29" s="71" t="s">
        <v>170</v>
      </c>
      <c r="E29" s="70"/>
      <c r="F29" s="70"/>
      <c r="G29" s="93"/>
      <c r="H29" s="16"/>
      <c r="I29" s="16"/>
      <c r="J29" s="16"/>
      <c r="K29" s="16"/>
      <c r="L29" s="16"/>
      <c r="M29" s="16"/>
      <c r="N29" s="16"/>
      <c r="O29" s="16"/>
      <c r="P29" s="73"/>
    </row>
    <row r="30" spans="1:93" s="24" customFormat="1">
      <c r="A30" s="73"/>
      <c r="C30" s="117">
        <v>13</v>
      </c>
      <c r="D30" s="68" t="s">
        <v>159</v>
      </c>
      <c r="E30" s="62" t="s">
        <v>38</v>
      </c>
      <c r="F30" s="62">
        <v>3</v>
      </c>
      <c r="G30" s="93"/>
      <c r="H30" s="213"/>
      <c r="I30" s="213"/>
      <c r="J30" s="229"/>
      <c r="K30" s="213"/>
      <c r="L30" s="213"/>
      <c r="M30" s="213"/>
      <c r="N30" s="213"/>
      <c r="O30" s="213"/>
      <c r="P30" s="73"/>
    </row>
    <row r="31" spans="1:93" s="24" customFormat="1">
      <c r="A31" s="73"/>
      <c r="C31" s="117">
        <f>C30+1</f>
        <v>14</v>
      </c>
      <c r="D31" s="68" t="s">
        <v>191</v>
      </c>
      <c r="E31" s="62" t="s">
        <v>38</v>
      </c>
      <c r="F31" s="62">
        <v>3</v>
      </c>
      <c r="G31" s="93"/>
      <c r="H31" s="213"/>
      <c r="I31" s="213"/>
      <c r="J31" s="229"/>
      <c r="K31" s="213"/>
      <c r="L31" s="213"/>
      <c r="M31" s="213"/>
      <c r="N31" s="213"/>
      <c r="O31" s="213"/>
      <c r="P31" s="73"/>
    </row>
    <row r="32" spans="1:93" s="24" customFormat="1">
      <c r="A32" s="73"/>
      <c r="C32" s="117">
        <f>C31+1</f>
        <v>15</v>
      </c>
      <c r="D32" s="68" t="s">
        <v>192</v>
      </c>
      <c r="E32" s="62" t="s">
        <v>38</v>
      </c>
      <c r="F32" s="62">
        <v>3</v>
      </c>
      <c r="G32" s="93"/>
      <c r="H32" s="213"/>
      <c r="I32" s="213"/>
      <c r="J32" s="229"/>
      <c r="K32" s="213"/>
      <c r="L32" s="213"/>
      <c r="M32" s="213"/>
      <c r="N32" s="213"/>
      <c r="O32" s="213"/>
      <c r="P32" s="73"/>
    </row>
    <row r="33" spans="1:16" s="24" customFormat="1">
      <c r="A33" s="73"/>
      <c r="C33" s="117">
        <f>C32+1</f>
        <v>16</v>
      </c>
      <c r="D33" s="68" t="s">
        <v>193</v>
      </c>
      <c r="E33" s="62" t="s">
        <v>38</v>
      </c>
      <c r="F33" s="62">
        <v>3</v>
      </c>
      <c r="G33" s="93"/>
      <c r="H33" s="213"/>
      <c r="I33" s="213"/>
      <c r="J33" s="229"/>
      <c r="K33" s="213"/>
      <c r="L33" s="213"/>
      <c r="M33" s="213"/>
      <c r="N33" s="213"/>
      <c r="O33" s="213"/>
      <c r="P33" s="73"/>
    </row>
    <row r="34" spans="1:16" s="24" customFormat="1">
      <c r="A34" s="73"/>
      <c r="C34" s="70"/>
      <c r="D34" s="69"/>
      <c r="E34" s="70"/>
      <c r="F34" s="70"/>
      <c r="G34" s="93"/>
      <c r="H34" s="212"/>
      <c r="I34" s="212"/>
      <c r="J34" s="234"/>
      <c r="K34" s="212"/>
      <c r="L34" s="212"/>
      <c r="M34" s="212"/>
      <c r="N34" s="212"/>
      <c r="O34" s="212"/>
      <c r="P34" s="73"/>
    </row>
    <row r="35" spans="1:16" s="24" customFormat="1">
      <c r="A35" s="73"/>
      <c r="C35" s="57" t="s">
        <v>12</v>
      </c>
      <c r="D35" s="71" t="s">
        <v>160</v>
      </c>
      <c r="E35" s="70"/>
      <c r="F35" s="70"/>
      <c r="G35" s="93"/>
      <c r="H35" s="16"/>
      <c r="I35" s="16"/>
      <c r="J35" s="16"/>
      <c r="K35" s="16"/>
      <c r="L35" s="16"/>
      <c r="M35" s="16"/>
      <c r="N35" s="16"/>
      <c r="O35" s="16"/>
      <c r="P35" s="73"/>
    </row>
    <row r="36" spans="1:16" s="24" customFormat="1">
      <c r="A36" s="73"/>
      <c r="C36" s="117">
        <v>17</v>
      </c>
      <c r="D36" s="68" t="s">
        <v>160</v>
      </c>
      <c r="E36" s="62" t="s">
        <v>38</v>
      </c>
      <c r="F36" s="62">
        <v>3</v>
      </c>
      <c r="G36" s="93"/>
      <c r="H36" s="143"/>
      <c r="I36" s="143"/>
      <c r="J36" s="229"/>
      <c r="K36" s="210"/>
      <c r="L36" s="210"/>
      <c r="M36" s="210"/>
      <c r="N36" s="210"/>
      <c r="O36" s="210"/>
      <c r="P36" s="73"/>
    </row>
    <row r="37" spans="1:16" s="24" customFormat="1">
      <c r="A37" s="73"/>
      <c r="H37" s="18"/>
      <c r="I37" s="18"/>
      <c r="J37" s="18"/>
      <c r="K37" s="18"/>
      <c r="L37" s="18"/>
      <c r="M37" s="18"/>
      <c r="N37" s="18"/>
      <c r="O37" s="18"/>
      <c r="P37" s="73"/>
    </row>
    <row r="38" spans="1:16" s="24" customFormat="1">
      <c r="A38" s="73"/>
      <c r="C38" s="57" t="s">
        <v>13</v>
      </c>
      <c r="D38" s="71" t="s">
        <v>36</v>
      </c>
      <c r="E38" s="70"/>
      <c r="F38" s="70"/>
      <c r="G38" s="93"/>
      <c r="H38" s="16"/>
      <c r="I38" s="16"/>
      <c r="J38" s="16"/>
      <c r="K38" s="16"/>
      <c r="L38" s="16"/>
      <c r="M38" s="16"/>
      <c r="N38" s="16"/>
      <c r="O38" s="16"/>
      <c r="P38" s="73"/>
    </row>
    <row r="39" spans="1:16" s="24" customFormat="1">
      <c r="A39" s="73"/>
      <c r="C39" s="117">
        <v>18</v>
      </c>
      <c r="D39" s="61" t="s">
        <v>34</v>
      </c>
      <c r="E39" s="62" t="s">
        <v>38</v>
      </c>
      <c r="F39" s="62">
        <v>3</v>
      </c>
      <c r="G39" s="93"/>
      <c r="H39" s="235">
        <f>SUM(H12:H15)</f>
        <v>0</v>
      </c>
      <c r="I39" s="236">
        <f>SUM(I12:I15)</f>
        <v>0</v>
      </c>
      <c r="J39" s="229"/>
      <c r="K39" s="211">
        <f>SUM(K12:K15)</f>
        <v>0</v>
      </c>
      <c r="L39" s="211">
        <f>SUM(L12:L15)</f>
        <v>0</v>
      </c>
      <c r="M39" s="211">
        <f>SUM(M12:M15)</f>
        <v>0</v>
      </c>
      <c r="N39" s="211">
        <f>SUM(N12:N15)</f>
        <v>0</v>
      </c>
      <c r="O39" s="211">
        <f>SUM(O12:O15)</f>
        <v>0</v>
      </c>
      <c r="P39" s="73"/>
    </row>
    <row r="40" spans="1:16" s="24" customFormat="1">
      <c r="A40" s="73"/>
      <c r="C40" s="117">
        <f>C39+1</f>
        <v>19</v>
      </c>
      <c r="D40" s="61" t="s">
        <v>35</v>
      </c>
      <c r="E40" s="62" t="s">
        <v>38</v>
      </c>
      <c r="F40" s="62">
        <v>3</v>
      </c>
      <c r="G40" s="93"/>
      <c r="H40" s="235">
        <f>SUM(H18:H20)</f>
        <v>0</v>
      </c>
      <c r="I40" s="236">
        <f>SUM(I18:I20)</f>
        <v>0</v>
      </c>
      <c r="J40" s="229"/>
      <c r="K40" s="211">
        <f>SUM(K18:K20)</f>
        <v>0</v>
      </c>
      <c r="L40" s="211">
        <f>SUM(L18:L20)</f>
        <v>0</v>
      </c>
      <c r="M40" s="211">
        <f>SUM(M18:M20)</f>
        <v>0</v>
      </c>
      <c r="N40" s="211">
        <f>SUM(N18:N20)</f>
        <v>0</v>
      </c>
      <c r="O40" s="211">
        <f>SUM(O18:O20)</f>
        <v>0</v>
      </c>
      <c r="P40" s="73"/>
    </row>
    <row r="41" spans="1:16" s="24" customFormat="1">
      <c r="A41" s="73"/>
      <c r="C41" s="117">
        <f>C40+1</f>
        <v>20</v>
      </c>
      <c r="D41" s="61" t="s">
        <v>341</v>
      </c>
      <c r="E41" s="62" t="s">
        <v>38</v>
      </c>
      <c r="F41" s="62">
        <v>3</v>
      </c>
      <c r="G41" s="93"/>
      <c r="H41" s="235">
        <f>H24+H26+H27</f>
        <v>0</v>
      </c>
      <c r="I41" s="235">
        <f>I24+I26+I27</f>
        <v>0</v>
      </c>
      <c r="J41" s="229"/>
      <c r="K41" s="211">
        <f>K24+K26+K27</f>
        <v>0</v>
      </c>
      <c r="L41" s="211">
        <f t="shared" ref="L41:O41" si="3">L24+L26+L27</f>
        <v>0</v>
      </c>
      <c r="M41" s="211">
        <f t="shared" si="3"/>
        <v>0</v>
      </c>
      <c r="N41" s="211">
        <f t="shared" si="3"/>
        <v>0</v>
      </c>
      <c r="O41" s="211">
        <f t="shared" si="3"/>
        <v>0</v>
      </c>
      <c r="P41" s="73"/>
    </row>
    <row r="42" spans="1:16" s="24" customFormat="1">
      <c r="A42" s="73"/>
      <c r="C42" s="117">
        <f>C41+1</f>
        <v>21</v>
      </c>
      <c r="D42" s="68" t="s">
        <v>170</v>
      </c>
      <c r="E42" s="62" t="s">
        <v>38</v>
      </c>
      <c r="F42" s="62">
        <v>3</v>
      </c>
      <c r="G42" s="93"/>
      <c r="H42" s="235">
        <f>SUM(H30:H33)</f>
        <v>0</v>
      </c>
      <c r="I42" s="236">
        <f>SUM(I30:I33)</f>
        <v>0</v>
      </c>
      <c r="J42" s="229"/>
      <c r="K42" s="211">
        <f>SUM(K30:K33)</f>
        <v>0</v>
      </c>
      <c r="L42" s="211">
        <f>SUM(L30:L33)</f>
        <v>0</v>
      </c>
      <c r="M42" s="211">
        <f>SUM(M30:M33)</f>
        <v>0</v>
      </c>
      <c r="N42" s="211">
        <f>SUM(N30:N33)</f>
        <v>0</v>
      </c>
      <c r="O42" s="211">
        <f>SUM(O30:O33)</f>
        <v>0</v>
      </c>
      <c r="P42" s="73"/>
    </row>
    <row r="43" spans="1:16" s="24" customFormat="1">
      <c r="A43" s="73"/>
      <c r="C43" s="117">
        <f>C42+1</f>
        <v>22</v>
      </c>
      <c r="D43" s="68" t="s">
        <v>160</v>
      </c>
      <c r="E43" s="62" t="s">
        <v>38</v>
      </c>
      <c r="F43" s="62">
        <v>3</v>
      </c>
      <c r="G43" s="93"/>
      <c r="H43" s="214">
        <f>H36</f>
        <v>0</v>
      </c>
      <c r="I43" s="237">
        <f>I36</f>
        <v>0</v>
      </c>
      <c r="J43" s="229"/>
      <c r="K43" s="214">
        <f>K36</f>
        <v>0</v>
      </c>
      <c r="L43" s="214">
        <f>L36</f>
        <v>0</v>
      </c>
      <c r="M43" s="214">
        <f>M36</f>
        <v>0</v>
      </c>
      <c r="N43" s="214">
        <f>N36</f>
        <v>0</v>
      </c>
      <c r="O43" s="214">
        <f>O36</f>
        <v>0</v>
      </c>
      <c r="P43" s="73"/>
    </row>
    <row r="44" spans="1:16" s="24" customFormat="1" ht="16" thickBot="1">
      <c r="A44" s="73"/>
      <c r="B44" s="75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7"/>
    </row>
    <row r="45" spans="1:16" s="24" customFormat="1">
      <c r="C45" s="78"/>
    </row>
    <row r="46" spans="1:16" s="24" customFormat="1"/>
    <row r="47" spans="1:16" s="24" customFormat="1"/>
    <row r="48" spans="1:16" s="24" customFormat="1">
      <c r="C48" s="79" t="s">
        <v>199</v>
      </c>
      <c r="D48" s="80" t="s">
        <v>198</v>
      </c>
      <c r="E48" s="70"/>
      <c r="F48" s="70"/>
      <c r="G48" s="93"/>
      <c r="H48" s="81"/>
      <c r="I48" s="81"/>
      <c r="J48" s="81"/>
      <c r="K48" s="81"/>
      <c r="L48" s="81"/>
      <c r="M48" s="81"/>
      <c r="N48" s="81"/>
      <c r="O48" s="81"/>
    </row>
    <row r="49" spans="3:15" s="24" customFormat="1">
      <c r="C49" s="117">
        <v>22</v>
      </c>
      <c r="D49" s="61" t="s">
        <v>34</v>
      </c>
      <c r="E49" s="62"/>
      <c r="F49" s="62"/>
      <c r="G49" s="93"/>
      <c r="H49" s="117" t="str">
        <f t="shared" ref="H49:O49" si="4">IF(H39=(H12+H13+H14+H15), "OK", "Error")</f>
        <v>OK</v>
      </c>
      <c r="I49" s="117" t="str">
        <f t="shared" si="4"/>
        <v>OK</v>
      </c>
      <c r="J49" s="203"/>
      <c r="K49" s="218" t="str">
        <f t="shared" si="4"/>
        <v>OK</v>
      </c>
      <c r="L49" s="218" t="str">
        <f t="shared" si="4"/>
        <v>OK</v>
      </c>
      <c r="M49" s="218" t="str">
        <f t="shared" si="4"/>
        <v>OK</v>
      </c>
      <c r="N49" s="218" t="str">
        <f t="shared" si="4"/>
        <v>OK</v>
      </c>
      <c r="O49" s="218" t="str">
        <f t="shared" si="4"/>
        <v>OK</v>
      </c>
    </row>
    <row r="50" spans="3:15" s="24" customFormat="1">
      <c r="C50" s="117">
        <f>C49+1</f>
        <v>23</v>
      </c>
      <c r="D50" s="61" t="s">
        <v>35</v>
      </c>
      <c r="E50" s="62"/>
      <c r="F50" s="62"/>
      <c r="G50" s="93"/>
      <c r="H50" s="117" t="str">
        <f t="shared" ref="H50:O50" si="5">IF(H40=(H18+H19+H20), "OK", "Error")</f>
        <v>OK</v>
      </c>
      <c r="I50" s="117" t="str">
        <f t="shared" si="5"/>
        <v>OK</v>
      </c>
      <c r="J50" s="203"/>
      <c r="K50" s="218" t="str">
        <f t="shared" si="5"/>
        <v>OK</v>
      </c>
      <c r="L50" s="218" t="str">
        <f t="shared" si="5"/>
        <v>OK</v>
      </c>
      <c r="M50" s="218" t="str">
        <f t="shared" si="5"/>
        <v>OK</v>
      </c>
      <c r="N50" s="218" t="str">
        <f t="shared" si="5"/>
        <v>OK</v>
      </c>
      <c r="O50" s="218" t="str">
        <f t="shared" si="5"/>
        <v>OK</v>
      </c>
    </row>
    <row r="51" spans="3:15" s="24" customFormat="1">
      <c r="C51" s="117">
        <f>C50+1</f>
        <v>24</v>
      </c>
      <c r="D51" s="61" t="s">
        <v>341</v>
      </c>
      <c r="E51" s="62"/>
      <c r="F51" s="62"/>
      <c r="G51" s="93"/>
      <c r="H51" s="117" t="str">
        <f>IF(H41=(H24+H26+H27), "OK", "Error")</f>
        <v>OK</v>
      </c>
      <c r="I51" s="117" t="str">
        <f>IF(I41=(I24+I26+I27), "OK", "Error")</f>
        <v>OK</v>
      </c>
      <c r="J51" s="203"/>
      <c r="K51" s="238" t="str">
        <f>IF(K41=(K24+K26+K27), "OK", "Error")</f>
        <v>OK</v>
      </c>
      <c r="L51" s="238" t="str">
        <f t="shared" ref="L51:O51" si="6">IF(L41=(L24+L26+L27), "OK", "Error")</f>
        <v>OK</v>
      </c>
      <c r="M51" s="238" t="str">
        <f t="shared" si="6"/>
        <v>OK</v>
      </c>
      <c r="N51" s="238" t="str">
        <f t="shared" si="6"/>
        <v>OK</v>
      </c>
      <c r="O51" s="238" t="str">
        <f t="shared" si="6"/>
        <v>OK</v>
      </c>
    </row>
    <row r="52" spans="3:15" s="24" customFormat="1">
      <c r="C52" s="117">
        <f>C51+1</f>
        <v>25</v>
      </c>
      <c r="D52" s="68" t="s">
        <v>170</v>
      </c>
      <c r="E52" s="62"/>
      <c r="F52" s="62"/>
      <c r="G52" s="93"/>
      <c r="H52" s="117" t="str">
        <f t="shared" ref="H52:O52" si="7">IF(H42=(H30+H31+H32+H33), "OK", "Error")</f>
        <v>OK</v>
      </c>
      <c r="I52" s="117" t="str">
        <f t="shared" si="7"/>
        <v>OK</v>
      </c>
      <c r="J52" s="203"/>
      <c r="K52" s="218" t="str">
        <f t="shared" si="7"/>
        <v>OK</v>
      </c>
      <c r="L52" s="218" t="str">
        <f t="shared" si="7"/>
        <v>OK</v>
      </c>
      <c r="M52" s="218" t="str">
        <f t="shared" si="7"/>
        <v>OK</v>
      </c>
      <c r="N52" s="218" t="str">
        <f t="shared" si="7"/>
        <v>OK</v>
      </c>
      <c r="O52" s="218" t="str">
        <f t="shared" si="7"/>
        <v>OK</v>
      </c>
    </row>
    <row r="53" spans="3:15" s="24" customFormat="1">
      <c r="C53" s="117">
        <f>C52+1</f>
        <v>26</v>
      </c>
      <c r="D53" s="68" t="s">
        <v>160</v>
      </c>
      <c r="E53" s="62"/>
      <c r="F53" s="62"/>
      <c r="G53" s="93"/>
      <c r="H53" s="117" t="str">
        <f t="shared" ref="H53:O53" si="8">IF(H43=H36, "OK", "Error")</f>
        <v>OK</v>
      </c>
      <c r="I53" s="117" t="str">
        <f t="shared" si="8"/>
        <v>OK</v>
      </c>
      <c r="J53" s="203"/>
      <c r="K53" s="238" t="str">
        <f t="shared" si="8"/>
        <v>OK</v>
      </c>
      <c r="L53" s="238" t="str">
        <f t="shared" si="8"/>
        <v>OK</v>
      </c>
      <c r="M53" s="238" t="str">
        <f t="shared" si="8"/>
        <v>OK</v>
      </c>
      <c r="N53" s="238" t="str">
        <f t="shared" si="8"/>
        <v>OK</v>
      </c>
      <c r="O53" s="238" t="str">
        <f t="shared" si="8"/>
        <v>OK</v>
      </c>
    </row>
    <row r="54" spans="3:15" s="24" customFormat="1"/>
    <row r="55" spans="3:15" s="24" customFormat="1">
      <c r="C55" s="79" t="s">
        <v>199</v>
      </c>
      <c r="D55" s="80" t="s">
        <v>198</v>
      </c>
      <c r="E55" s="70"/>
      <c r="F55" s="70"/>
      <c r="G55" s="93"/>
      <c r="H55" s="81"/>
      <c r="I55" s="81"/>
      <c r="J55" s="81"/>
      <c r="K55" s="81"/>
      <c r="L55" s="81"/>
      <c r="M55" s="81"/>
      <c r="N55" s="81"/>
      <c r="O55" s="81"/>
    </row>
    <row r="56" spans="3:15" s="24" customFormat="1">
      <c r="C56" s="117">
        <v>22</v>
      </c>
      <c r="D56" s="61" t="s">
        <v>34</v>
      </c>
      <c r="E56" s="62"/>
      <c r="F56" s="62"/>
      <c r="G56" s="93"/>
      <c r="H56" s="117" t="str">
        <f>IF(H39='Table 1 - GNI (UK) Costs'!H51, "OK", "Error")</f>
        <v>OK</v>
      </c>
      <c r="I56" s="117" t="str">
        <f>IF(I39='Table 1 - GNI (UK) Costs'!I51, "OK", "Error")</f>
        <v>OK</v>
      </c>
      <c r="J56" s="203"/>
      <c r="K56" s="218" t="str">
        <f>IF(K39='Table 1 - GNI (UK) Costs'!K51, "OK", "Error")</f>
        <v>OK</v>
      </c>
      <c r="L56" s="218" t="str">
        <f>IF(L39='Table 1 - GNI (UK) Costs'!L51, "OK", "Error")</f>
        <v>OK</v>
      </c>
      <c r="M56" s="218" t="str">
        <f>IF(M39='Table 1 - GNI (UK) Costs'!M51, "OK", "Error")</f>
        <v>OK</v>
      </c>
      <c r="N56" s="218" t="str">
        <f>IF(N39='Table 1 - GNI (UK) Costs'!N51, "OK", "Error")</f>
        <v>OK</v>
      </c>
      <c r="O56" s="218" t="str">
        <f>IF(O39='Table 1 - GNI (UK) Costs'!O51, "OK", "Error")</f>
        <v>OK</v>
      </c>
    </row>
    <row r="57" spans="3:15" s="24" customFormat="1">
      <c r="C57" s="117">
        <f>C56+1</f>
        <v>23</v>
      </c>
      <c r="D57" s="61" t="s">
        <v>35</v>
      </c>
      <c r="E57" s="62"/>
      <c r="F57" s="62"/>
      <c r="G57" s="93"/>
      <c r="H57" s="117" t="str">
        <f>IF(H40='Table 1 - GNI (UK) Costs'!H52, "OK", "Error")</f>
        <v>OK</v>
      </c>
      <c r="I57" s="117" t="str">
        <f>IF(I40='Table 1 - GNI (UK) Costs'!I52, "OK", "Error")</f>
        <v>OK</v>
      </c>
      <c r="J57" s="203"/>
      <c r="K57" s="218" t="str">
        <f>IF(K40='Table 1 - GNI (UK) Costs'!K52, "OK", "Error")</f>
        <v>OK</v>
      </c>
      <c r="L57" s="218" t="str">
        <f>IF(L40='Table 1 - GNI (UK) Costs'!L52, "OK", "Error")</f>
        <v>OK</v>
      </c>
      <c r="M57" s="218" t="str">
        <f>IF(M40='Table 1 - GNI (UK) Costs'!M52, "OK", "Error")</f>
        <v>OK</v>
      </c>
      <c r="N57" s="218" t="str">
        <f>IF(N40='Table 1 - GNI (UK) Costs'!N52, "OK", "Error")</f>
        <v>OK</v>
      </c>
      <c r="O57" s="218" t="str">
        <f>IF(O40='Table 1 - GNI (UK) Costs'!O52, "OK", "Error")</f>
        <v>OK</v>
      </c>
    </row>
    <row r="58" spans="3:15" s="24" customFormat="1">
      <c r="C58" s="117">
        <f>C57+1</f>
        <v>24</v>
      </c>
      <c r="D58" s="61" t="s">
        <v>341</v>
      </c>
      <c r="E58" s="62"/>
      <c r="F58" s="62"/>
      <c r="G58" s="93"/>
      <c r="H58" s="117" t="str">
        <f>IF(H41='Table 1 - GNI (UK) Costs'!H53, "OK", "Error")</f>
        <v>OK</v>
      </c>
      <c r="I58" s="117" t="str">
        <f>IF(I41='Table 1 - GNI (UK) Costs'!I53, "OK", "Error")</f>
        <v>OK</v>
      </c>
      <c r="J58" s="203"/>
      <c r="K58" s="218" t="str">
        <f>IF(K41='Table 1 - GNI (UK) Costs'!K53, "OK", "Error")</f>
        <v>OK</v>
      </c>
      <c r="L58" s="218" t="str">
        <f>IF(L41='Table 1 - GNI (UK) Costs'!L53, "OK", "Error")</f>
        <v>OK</v>
      </c>
      <c r="M58" s="218" t="str">
        <f>IF(M41='Table 1 - GNI (UK) Costs'!M53, "OK", "Error")</f>
        <v>OK</v>
      </c>
      <c r="N58" s="218" t="str">
        <f>IF(N41='Table 1 - GNI (UK) Costs'!N53, "OK", "Error")</f>
        <v>OK</v>
      </c>
      <c r="O58" s="218" t="str">
        <f>IF(O41='Table 1 - GNI (UK) Costs'!O53, "OK", "Error")</f>
        <v>OK</v>
      </c>
    </row>
    <row r="59" spans="3:15" s="24" customFormat="1">
      <c r="C59" s="117">
        <f>C58+1</f>
        <v>25</v>
      </c>
      <c r="D59" s="68" t="s">
        <v>170</v>
      </c>
      <c r="E59" s="62"/>
      <c r="F59" s="62"/>
      <c r="G59" s="93"/>
      <c r="H59" s="117" t="str">
        <f>IF(H42='Table 1 - GNI (UK) Costs'!H54, "OK", "Error")</f>
        <v>OK</v>
      </c>
      <c r="I59" s="117" t="str">
        <f>IF(I42='Table 1 - GNI (UK) Costs'!I54, "OK", "Error")</f>
        <v>OK</v>
      </c>
      <c r="J59" s="203"/>
      <c r="K59" s="218" t="str">
        <f>IF(K42='Table 1 - GNI (UK) Costs'!K54, "OK", "Error")</f>
        <v>OK</v>
      </c>
      <c r="L59" s="218" t="str">
        <f>IF(L42='Table 1 - GNI (UK) Costs'!L54, "OK", "Error")</f>
        <v>OK</v>
      </c>
      <c r="M59" s="218" t="str">
        <f>IF(M42='Table 1 - GNI (UK) Costs'!M54, "OK", "Error")</f>
        <v>OK</v>
      </c>
      <c r="N59" s="218" t="str">
        <f>IF(N42='Table 1 - GNI (UK) Costs'!N54, "OK", "Error")</f>
        <v>OK</v>
      </c>
      <c r="O59" s="218" t="str">
        <f>IF(O42='Table 1 - GNI (UK) Costs'!O54, "OK", "Error")</f>
        <v>OK</v>
      </c>
    </row>
    <row r="60" spans="3:15" s="24" customFormat="1">
      <c r="C60" s="117">
        <f>C59+1</f>
        <v>26</v>
      </c>
      <c r="D60" s="68" t="s">
        <v>160</v>
      </c>
      <c r="E60" s="62"/>
      <c r="F60" s="62"/>
      <c r="G60" s="93"/>
      <c r="H60" s="117" t="str">
        <f>IF(H43='Table 1 - GNI (UK) Costs'!H55, "OK", "Error")</f>
        <v>OK</v>
      </c>
      <c r="I60" s="117" t="str">
        <f>IF(I43='Table 1 - GNI (UK) Costs'!I55, "OK", "Error")</f>
        <v>OK</v>
      </c>
      <c r="J60" s="203"/>
      <c r="K60" s="218" t="str">
        <f>IF(K43='Table 1 - GNI (UK) Costs'!K55, "OK", "Error")</f>
        <v>OK</v>
      </c>
      <c r="L60" s="218" t="str">
        <f>IF(L43='Table 1 - GNI (UK) Costs'!L55, "OK", "Error")</f>
        <v>OK</v>
      </c>
      <c r="M60" s="218" t="str">
        <f>IF(M43='Table 1 - GNI (UK) Costs'!M55, "OK", "Error")</f>
        <v>OK</v>
      </c>
      <c r="N60" s="218" t="str">
        <f>IF(N43='Table 1 - GNI (UK) Costs'!N55, "OK", "Error")</f>
        <v>OK</v>
      </c>
      <c r="O60" s="218" t="str">
        <f>IF(O43='Table 1 - GNI (UK) Costs'!O55, "OK", "Error")</f>
        <v>OK</v>
      </c>
    </row>
    <row r="61" spans="3:15" s="24" customFormat="1"/>
    <row r="62" spans="3:15" s="24" customFormat="1"/>
    <row r="63" spans="3:15" s="24" customFormat="1"/>
    <row r="64" spans="3:15" s="24" customFormat="1"/>
    <row r="65" s="24" customFormat="1"/>
    <row r="66" s="24" customFormat="1"/>
    <row r="67" s="24" customFormat="1"/>
    <row r="68" s="24" customFormat="1"/>
    <row r="69" s="24" customFormat="1"/>
    <row r="70" s="24" customFormat="1"/>
    <row r="71" s="24" customFormat="1"/>
    <row r="72" s="24" customFormat="1"/>
    <row r="73" s="24" customFormat="1"/>
    <row r="74" s="24" customFormat="1"/>
    <row r="75" s="24" customFormat="1"/>
    <row r="76" s="24" customFormat="1"/>
    <row r="77" s="24" customFormat="1"/>
    <row r="78" s="24" customFormat="1"/>
    <row r="79" s="24" customFormat="1"/>
    <row r="80" s="24" customFormat="1"/>
    <row r="81" s="24" customFormat="1"/>
    <row r="82" s="24" customFormat="1"/>
    <row r="83" s="24" customFormat="1"/>
    <row r="84" s="24" customFormat="1"/>
    <row r="85" s="24" customFormat="1"/>
    <row r="86" s="24" customFormat="1"/>
    <row r="87" s="24" customFormat="1"/>
    <row r="88" s="24" customFormat="1"/>
    <row r="89" s="24" customFormat="1"/>
    <row r="90" s="24" customFormat="1"/>
    <row r="91" s="24" customFormat="1"/>
    <row r="92" s="24" customFormat="1"/>
    <row r="93" s="24" customFormat="1"/>
    <row r="94" s="24" customFormat="1"/>
    <row r="95" s="24" customFormat="1"/>
    <row r="96" s="24" customFormat="1"/>
    <row r="97" s="24" customFormat="1"/>
    <row r="98" s="24" customFormat="1"/>
    <row r="99" s="24" customFormat="1"/>
    <row r="100" s="24" customFormat="1"/>
    <row r="101" s="24" customFormat="1"/>
    <row r="102" s="24" customFormat="1"/>
    <row r="103" s="24" customFormat="1"/>
    <row r="104" s="24" customFormat="1"/>
    <row r="105" s="24" customFormat="1"/>
    <row r="106" s="24" customFormat="1"/>
    <row r="107" s="24" customFormat="1"/>
    <row r="108" s="24" customFormat="1"/>
    <row r="109" s="24" customFormat="1"/>
    <row r="110" s="24" customFormat="1"/>
    <row r="111" s="24" customFormat="1"/>
    <row r="112" s="24" customFormat="1"/>
    <row r="113" s="24" customFormat="1"/>
    <row r="114" s="24" customFormat="1"/>
    <row r="115" s="24" customFormat="1"/>
    <row r="116" s="24" customFormat="1"/>
    <row r="117" s="24" customFormat="1"/>
    <row r="118" s="24" customFormat="1"/>
    <row r="119" s="24" customFormat="1"/>
    <row r="120" s="24" customFormat="1"/>
    <row r="121" s="24" customFormat="1"/>
    <row r="122" s="24" customFormat="1"/>
    <row r="123" s="24" customFormat="1"/>
    <row r="124" s="24" customFormat="1"/>
    <row r="125" s="24" customFormat="1"/>
    <row r="126" s="24" customFormat="1"/>
    <row r="127" s="24" customFormat="1"/>
    <row r="128" s="24" customFormat="1"/>
    <row r="129" s="24" customFormat="1"/>
    <row r="130" s="24" customFormat="1"/>
    <row r="131" s="24" customFormat="1"/>
    <row r="132" s="24" customFormat="1"/>
    <row r="133" s="24" customFormat="1"/>
    <row r="134" s="24" customFormat="1"/>
    <row r="135" s="24" customFormat="1"/>
    <row r="136" s="24" customFormat="1"/>
    <row r="137" s="24" customFormat="1"/>
    <row r="138" s="24" customFormat="1"/>
    <row r="139" s="24" customFormat="1"/>
    <row r="140" s="24" customFormat="1"/>
    <row r="141" s="24" customFormat="1"/>
    <row r="142" s="24" customFormat="1"/>
    <row r="143" s="24" customFormat="1"/>
    <row r="144" s="24" customFormat="1"/>
    <row r="145" s="24" customFormat="1"/>
    <row r="146" s="24" customFormat="1"/>
    <row r="147" s="24" customFormat="1"/>
    <row r="148" s="24" customFormat="1"/>
    <row r="149" s="24" customFormat="1"/>
    <row r="150" s="24" customFormat="1"/>
    <row r="151" s="24" customFormat="1"/>
    <row r="152" s="24" customFormat="1"/>
    <row r="153" s="24" customFormat="1"/>
    <row r="154" s="24" customFormat="1"/>
    <row r="155" s="24" customFormat="1"/>
    <row r="156" s="24" customFormat="1"/>
    <row r="157" s="24" customFormat="1"/>
    <row r="158" s="24" customFormat="1"/>
    <row r="159" s="24" customFormat="1"/>
    <row r="160" s="24" customFormat="1"/>
    <row r="161" s="24" customFormat="1"/>
    <row r="162" s="24" customFormat="1"/>
    <row r="163" s="24" customFormat="1"/>
    <row r="164" s="24" customFormat="1"/>
    <row r="165" s="24" customFormat="1"/>
    <row r="166" s="24" customFormat="1"/>
    <row r="167" s="24" customFormat="1"/>
    <row r="168" s="24" customFormat="1"/>
    <row r="169" s="24" customFormat="1"/>
    <row r="170" s="24" customFormat="1"/>
    <row r="171" s="24" customFormat="1"/>
    <row r="172" s="24" customFormat="1"/>
    <row r="173" s="24" customFormat="1"/>
    <row r="174" s="24" customFormat="1"/>
    <row r="175" s="24" customFormat="1"/>
    <row r="176" s="24" customFormat="1"/>
    <row r="177" s="24" customFormat="1"/>
    <row r="178" s="24" customFormat="1"/>
    <row r="179" s="24" customFormat="1"/>
    <row r="180" s="24" customFormat="1"/>
    <row r="181" s="24" customFormat="1"/>
    <row r="182" s="24" customFormat="1"/>
    <row r="183" s="24" customFormat="1"/>
    <row r="184" s="24" customFormat="1"/>
    <row r="185" s="24" customFormat="1"/>
    <row r="186" s="24" customFormat="1"/>
    <row r="187" s="24" customFormat="1"/>
    <row r="188" s="24" customFormat="1"/>
    <row r="189" s="24" customFormat="1"/>
    <row r="190" s="24" customFormat="1"/>
    <row r="191" s="24" customFormat="1"/>
    <row r="192" s="24" customFormat="1"/>
    <row r="193" s="24" customFormat="1"/>
    <row r="194" s="24" customFormat="1"/>
    <row r="195" s="24" customFormat="1"/>
    <row r="196" s="24" customFormat="1"/>
    <row r="197" s="24" customFormat="1"/>
    <row r="198" s="24" customFormat="1"/>
    <row r="199" s="24" customFormat="1"/>
    <row r="200" s="24" customFormat="1"/>
    <row r="201" s="24" customFormat="1"/>
    <row r="202" s="24" customFormat="1"/>
    <row r="203" s="24" customFormat="1"/>
    <row r="204" s="24" customFormat="1"/>
    <row r="205" s="24" customFormat="1"/>
    <row r="206" s="24" customFormat="1"/>
    <row r="207" s="24" customFormat="1"/>
    <row r="208" s="24" customFormat="1"/>
    <row r="209" s="24" customFormat="1"/>
    <row r="210" s="24" customFormat="1"/>
    <row r="211" s="24" customFormat="1"/>
    <row r="212" s="24" customFormat="1"/>
    <row r="213" s="24" customFormat="1"/>
    <row r="214" s="24" customFormat="1"/>
    <row r="215" s="24" customFormat="1"/>
    <row r="216" s="24" customFormat="1"/>
    <row r="217" s="24" customFormat="1"/>
    <row r="218" s="24" customFormat="1"/>
    <row r="219" s="24" customFormat="1"/>
    <row r="220" s="24" customFormat="1"/>
    <row r="221" s="24" customFormat="1"/>
    <row r="222" s="24" customFormat="1"/>
    <row r="223" s="24" customFormat="1"/>
    <row r="224" s="24" customFormat="1"/>
    <row r="225" s="24" customFormat="1"/>
    <row r="226" s="24" customFormat="1"/>
    <row r="227" s="24" customFormat="1"/>
    <row r="228" s="24" customFormat="1"/>
    <row r="229" s="24" customFormat="1"/>
    <row r="230" s="24" customFormat="1"/>
    <row r="231" s="24" customFormat="1"/>
    <row r="232" s="24" customFormat="1"/>
    <row r="233" s="24" customFormat="1"/>
    <row r="234" s="24" customFormat="1"/>
    <row r="235" s="24" customFormat="1"/>
    <row r="236" s="24" customFormat="1"/>
    <row r="237" s="24" customFormat="1"/>
    <row r="238" s="24" customFormat="1"/>
    <row r="239" s="24" customFormat="1"/>
    <row r="240" s="24" customFormat="1"/>
    <row r="241" s="24" customFormat="1"/>
    <row r="242" s="24" customFormat="1"/>
    <row r="243" s="24" customFormat="1"/>
    <row r="244" s="24" customFormat="1"/>
    <row r="245" s="24" customFormat="1"/>
    <row r="246" s="24" customFormat="1"/>
    <row r="247" s="24" customFormat="1"/>
    <row r="248" s="24" customFormat="1"/>
    <row r="249" s="24" customFormat="1"/>
    <row r="250" s="24" customFormat="1"/>
    <row r="251" s="24" customFormat="1"/>
    <row r="252" s="24" customFormat="1"/>
    <row r="253" s="24" customFormat="1"/>
    <row r="254" s="24" customFormat="1"/>
    <row r="255" s="24" customFormat="1"/>
    <row r="256" s="24" customFormat="1"/>
    <row r="257" s="24" customFormat="1"/>
    <row r="258" s="24" customFormat="1"/>
    <row r="259" s="24" customFormat="1"/>
    <row r="260" s="24" customFormat="1"/>
    <row r="261" s="24" customFormat="1"/>
    <row r="262" s="24" customFormat="1"/>
    <row r="263" s="24" customFormat="1"/>
    <row r="264" s="24" customFormat="1"/>
    <row r="265" s="24" customFormat="1"/>
    <row r="266" s="24" customFormat="1"/>
    <row r="267" s="24" customFormat="1"/>
    <row r="268" s="24" customFormat="1"/>
    <row r="269" s="24" customFormat="1"/>
    <row r="270" s="24" customFormat="1"/>
    <row r="271" s="24" customFormat="1"/>
    <row r="272" s="24" customFormat="1"/>
    <row r="273" s="24" customFormat="1"/>
    <row r="274" s="24" customFormat="1"/>
    <row r="275" s="24" customFormat="1"/>
    <row r="276" s="24" customFormat="1"/>
    <row r="277" s="24" customFormat="1"/>
    <row r="278" s="24" customFormat="1"/>
    <row r="279" s="24" customFormat="1"/>
    <row r="280" s="24" customFormat="1"/>
    <row r="281" s="24" customFormat="1"/>
    <row r="282" s="24" customFormat="1"/>
    <row r="283" s="24" customFormat="1"/>
    <row r="284" s="24" customFormat="1"/>
    <row r="285" s="24" customFormat="1"/>
    <row r="286" s="24" customFormat="1"/>
    <row r="287" s="24" customFormat="1"/>
    <row r="288" s="24" customFormat="1"/>
    <row r="289" s="24" customFormat="1"/>
    <row r="290" s="24" customFormat="1"/>
    <row r="291" s="24" customFormat="1"/>
    <row r="292" s="24" customFormat="1"/>
    <row r="293" s="24" customFormat="1"/>
    <row r="294" s="24" customFormat="1"/>
    <row r="295" s="24" customFormat="1"/>
    <row r="296" s="24" customFormat="1"/>
    <row r="297" s="24" customFormat="1"/>
    <row r="298" s="24" customFormat="1"/>
    <row r="299" s="24" customFormat="1"/>
    <row r="300" s="24" customFormat="1"/>
    <row r="301" s="24" customFormat="1"/>
    <row r="302" s="24" customFormat="1"/>
    <row r="303" s="24" customFormat="1"/>
    <row r="304" s="24" customFormat="1"/>
    <row r="305" s="24" customFormat="1"/>
    <row r="306" s="24" customFormat="1"/>
    <row r="307" s="24" customFormat="1"/>
    <row r="308" s="24" customFormat="1"/>
    <row r="309" s="24" customFormat="1"/>
    <row r="310" s="24" customFormat="1"/>
    <row r="311" s="24" customFormat="1"/>
    <row r="312" s="24" customFormat="1"/>
    <row r="313" s="24" customFormat="1"/>
    <row r="314" s="24" customFormat="1"/>
    <row r="315" s="24" customFormat="1"/>
    <row r="316" s="24" customFormat="1"/>
    <row r="317" s="24" customFormat="1"/>
    <row r="318" s="24" customFormat="1"/>
    <row r="319" s="24" customFormat="1"/>
    <row r="320" s="24" customFormat="1"/>
    <row r="321" s="24" customFormat="1"/>
    <row r="322" s="24" customFormat="1"/>
    <row r="323" s="24" customFormat="1"/>
    <row r="324" s="24" customFormat="1"/>
    <row r="325" s="24" customFormat="1"/>
    <row r="326" s="24" customFormat="1"/>
    <row r="327" s="24" customFormat="1"/>
    <row r="328" s="24" customFormat="1"/>
    <row r="329" s="24" customFormat="1"/>
    <row r="330" s="24" customFormat="1"/>
    <row r="331" s="24" customFormat="1"/>
    <row r="332" s="24" customFormat="1"/>
    <row r="333" s="24" customFormat="1"/>
    <row r="334" s="24" customFormat="1"/>
    <row r="335" s="24" customFormat="1"/>
    <row r="336" s="24" customFormat="1"/>
    <row r="337" s="24" customFormat="1"/>
    <row r="338" s="24" customFormat="1"/>
    <row r="339" s="24" customFormat="1"/>
    <row r="340" s="24" customFormat="1"/>
    <row r="341" s="24" customFormat="1"/>
    <row r="342" s="24" customFormat="1"/>
    <row r="343" s="24" customFormat="1"/>
    <row r="344" s="24" customFormat="1"/>
    <row r="345" s="24" customFormat="1"/>
    <row r="346" s="24" customFormat="1"/>
    <row r="347" s="24" customFormat="1"/>
    <row r="348" s="24" customFormat="1"/>
    <row r="349" s="24" customFormat="1"/>
    <row r="350" s="24" customFormat="1"/>
    <row r="351" s="24" customFormat="1"/>
    <row r="352" s="24" customFormat="1"/>
    <row r="353" s="24" customFormat="1"/>
    <row r="354" s="24" customFormat="1"/>
    <row r="355" s="24" customFormat="1"/>
    <row r="356" s="24" customFormat="1"/>
    <row r="357" s="24" customFormat="1"/>
    <row r="358" s="24" customFormat="1"/>
    <row r="359" s="24" customFormat="1"/>
    <row r="360" s="24" customFormat="1"/>
    <row r="361" s="24" customFormat="1"/>
    <row r="362" s="24" customFormat="1"/>
    <row r="363" s="24" customFormat="1"/>
    <row r="364" s="24" customFormat="1"/>
    <row r="365" s="24" customFormat="1"/>
    <row r="366" s="24" customFormat="1"/>
    <row r="367" s="24" customFormat="1"/>
    <row r="368" s="24" customFormat="1"/>
    <row r="369" s="24" customFormat="1"/>
    <row r="370" s="24" customFormat="1"/>
    <row r="371" s="24" customFormat="1"/>
    <row r="372" s="24" customFormat="1"/>
    <row r="373" s="24" customFormat="1"/>
    <row r="374" s="24" customFormat="1"/>
  </sheetData>
  <sheetProtection sheet="1" objects="1" scenarios="1"/>
  <mergeCells count="1">
    <mergeCell ref="K5:O5"/>
  </mergeCells>
  <pageMargins left="0.70866141732283472" right="0.70866141732283472" top="0.74803149606299213" bottom="0.74803149606299213" header="0.31496062992125984" footer="0.31496062992125984"/>
  <pageSetup paperSize="8" scale="95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CD123"/>
  <sheetViews>
    <sheetView showGridLines="0" zoomScale="80" zoomScaleNormal="80" zoomScaleSheetLayoutView="85" workbookViewId="0">
      <selection sqref="A1:XFD1048576"/>
    </sheetView>
  </sheetViews>
  <sheetFormatPr defaultColWidth="8.84375" defaultRowHeight="15.5"/>
  <cols>
    <col min="1" max="1" width="3" style="24" customWidth="1"/>
    <col min="2" max="2" width="2" style="24" customWidth="1"/>
    <col min="3" max="3" width="8.84375" style="49"/>
    <col min="4" max="4" width="36.3046875" style="49" customWidth="1"/>
    <col min="5" max="6" width="8.84375" style="49"/>
    <col min="7" max="7" width="3.4609375" style="24" customWidth="1"/>
    <col min="8" max="9" width="11.23046875" style="49" customWidth="1"/>
    <col min="10" max="10" width="11.23046875" style="24" customWidth="1"/>
    <col min="11" max="13" width="11.23046875" style="49" customWidth="1"/>
    <col min="14" max="14" width="2.765625" style="49" customWidth="1"/>
    <col min="15" max="15" width="8.84375" style="49"/>
    <col min="16" max="82" width="8.84375" style="24"/>
    <col min="83" max="16384" width="8.84375" style="49"/>
  </cols>
  <sheetData>
    <row r="1" spans="1:63" s="24" customFormat="1" ht="16" thickBot="1"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63" s="24" customFormat="1">
      <c r="B2" s="101"/>
      <c r="C2" s="78"/>
      <c r="N2" s="73"/>
    </row>
    <row r="3" spans="1:63" s="24" customFormat="1">
      <c r="B3" s="104"/>
      <c r="C3" s="32" t="s">
        <v>212</v>
      </c>
      <c r="D3" s="93"/>
      <c r="E3" s="70"/>
      <c r="F3" s="34"/>
      <c r="G3" s="34"/>
      <c r="H3" s="93"/>
      <c r="I3" s="93"/>
      <c r="J3" s="93"/>
      <c r="K3" s="93"/>
      <c r="L3" s="93"/>
      <c r="M3" s="93"/>
      <c r="N3" s="73"/>
    </row>
    <row r="4" spans="1:63" s="24" customFormat="1">
      <c r="B4" s="104"/>
      <c r="C4" s="36" t="s">
        <v>273</v>
      </c>
      <c r="D4" s="93"/>
      <c r="E4" s="70"/>
      <c r="F4" s="34"/>
      <c r="G4" s="34"/>
      <c r="H4" s="93"/>
      <c r="I4" s="93"/>
      <c r="J4" s="93"/>
      <c r="K4" s="93"/>
      <c r="L4" s="93"/>
      <c r="M4" s="93"/>
      <c r="N4" s="73"/>
    </row>
    <row r="5" spans="1:63" s="24" customFormat="1">
      <c r="B5" s="104"/>
      <c r="C5" s="37"/>
      <c r="D5" s="93"/>
      <c r="E5" s="70"/>
      <c r="F5" s="70"/>
      <c r="G5" s="70"/>
      <c r="H5" s="250" t="s">
        <v>353</v>
      </c>
      <c r="I5" s="255"/>
      <c r="J5" s="255"/>
      <c r="K5" s="255"/>
      <c r="L5" s="254"/>
      <c r="M5" s="70"/>
      <c r="N5" s="73"/>
    </row>
    <row r="6" spans="1:63" s="24" customFormat="1">
      <c r="A6" s="38"/>
      <c r="B6" s="106"/>
      <c r="C6" s="40"/>
      <c r="D6" s="70"/>
      <c r="E6" s="70"/>
      <c r="F6" s="107"/>
      <c r="G6" s="70"/>
      <c r="H6" s="108">
        <v>1</v>
      </c>
      <c r="I6" s="108">
        <v>2</v>
      </c>
      <c r="J6" s="108">
        <v>3</v>
      </c>
      <c r="K6" s="108">
        <v>4</v>
      </c>
      <c r="L6" s="108">
        <v>5</v>
      </c>
      <c r="M6" s="108">
        <v>6</v>
      </c>
      <c r="N6" s="73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</row>
    <row r="7" spans="1:63" s="24" customFormat="1">
      <c r="B7" s="104"/>
      <c r="C7" s="110"/>
      <c r="D7" s="111"/>
      <c r="E7" s="112"/>
      <c r="F7" s="112"/>
      <c r="G7" s="70"/>
      <c r="H7" s="47" t="s">
        <v>17</v>
      </c>
      <c r="I7" s="47" t="s">
        <v>17</v>
      </c>
      <c r="J7" s="47" t="s">
        <v>17</v>
      </c>
      <c r="K7" s="47" t="s">
        <v>17</v>
      </c>
      <c r="L7" s="47" t="s">
        <v>17</v>
      </c>
      <c r="M7" s="47"/>
      <c r="N7" s="73"/>
    </row>
    <row r="8" spans="1:63" s="24" customFormat="1">
      <c r="B8" s="104"/>
      <c r="C8" s="113"/>
      <c r="D8" s="51" t="s">
        <v>7</v>
      </c>
      <c r="E8" s="47" t="s">
        <v>8</v>
      </c>
      <c r="F8" s="47" t="s">
        <v>9</v>
      </c>
      <c r="G8" s="40"/>
      <c r="H8" s="47" t="s">
        <v>16</v>
      </c>
      <c r="I8" s="47" t="s">
        <v>14</v>
      </c>
      <c r="J8" s="47" t="s">
        <v>14</v>
      </c>
      <c r="K8" s="47" t="s">
        <v>16</v>
      </c>
      <c r="L8" s="47" t="s">
        <v>16</v>
      </c>
      <c r="M8" s="47" t="s">
        <v>354</v>
      </c>
      <c r="N8" s="73"/>
    </row>
    <row r="9" spans="1:63" s="24" customFormat="1">
      <c r="B9" s="104"/>
      <c r="C9" s="114"/>
      <c r="D9" s="115"/>
      <c r="E9" s="116"/>
      <c r="F9" s="116"/>
      <c r="G9" s="70"/>
      <c r="H9" s="55" t="s">
        <v>415</v>
      </c>
      <c r="I9" s="55" t="s">
        <v>416</v>
      </c>
      <c r="J9" s="55" t="s">
        <v>417</v>
      </c>
      <c r="K9" s="55" t="s">
        <v>418</v>
      </c>
      <c r="L9" s="55" t="s">
        <v>439</v>
      </c>
      <c r="M9" s="55"/>
      <c r="N9" s="73"/>
    </row>
    <row r="10" spans="1:63" s="24" customFormat="1">
      <c r="B10" s="104"/>
      <c r="C10" s="93"/>
      <c r="D10" s="93"/>
      <c r="E10" s="70"/>
      <c r="F10" s="70"/>
      <c r="G10" s="70"/>
      <c r="H10" s="133"/>
      <c r="I10" s="133"/>
      <c r="J10" s="133"/>
      <c r="K10" s="133"/>
      <c r="L10" s="133"/>
      <c r="M10" s="133"/>
      <c r="N10" s="73"/>
    </row>
    <row r="11" spans="1:63" s="24" customFormat="1">
      <c r="B11" s="104"/>
      <c r="C11" s="169" t="s">
        <v>0</v>
      </c>
      <c r="D11" s="170" t="s">
        <v>190</v>
      </c>
      <c r="E11" s="171"/>
      <c r="F11" s="172"/>
      <c r="G11" s="172"/>
      <c r="H11" s="256"/>
      <c r="I11" s="256"/>
      <c r="J11" s="256"/>
      <c r="K11" s="256"/>
      <c r="L11" s="256"/>
      <c r="M11" s="239"/>
      <c r="N11" s="73"/>
    </row>
    <row r="12" spans="1:63" s="24" customFormat="1">
      <c r="B12" s="104"/>
      <c r="C12" s="173">
        <v>1</v>
      </c>
      <c r="D12" s="242" t="s">
        <v>274</v>
      </c>
      <c r="E12" s="175" t="s">
        <v>38</v>
      </c>
      <c r="F12" s="175">
        <v>3</v>
      </c>
      <c r="G12" s="176"/>
      <c r="H12" s="124">
        <v>1.9059493600000001E-2</v>
      </c>
      <c r="I12" s="124">
        <v>3.4601044116274002E-2</v>
      </c>
      <c r="J12" s="124">
        <v>4.3497157254252995E-2</v>
      </c>
      <c r="K12" s="124">
        <v>4.3497297129606399E-2</v>
      </c>
      <c r="L12" s="124">
        <v>2.79556868037979E-2</v>
      </c>
      <c r="M12" s="119">
        <f>SUM(H12:L12)</f>
        <v>0.1686106789039313</v>
      </c>
      <c r="N12" s="73"/>
    </row>
    <row r="13" spans="1:63" s="24" customFormat="1">
      <c r="B13" s="104"/>
      <c r="C13" s="173" t="s">
        <v>138</v>
      </c>
      <c r="D13" s="174" t="s">
        <v>213</v>
      </c>
      <c r="E13" s="175" t="s">
        <v>38</v>
      </c>
      <c r="F13" s="175">
        <v>3</v>
      </c>
      <c r="G13" s="176"/>
      <c r="H13" s="177"/>
      <c r="I13" s="177"/>
      <c r="J13" s="177"/>
      <c r="K13" s="177"/>
      <c r="L13" s="177"/>
      <c r="M13" s="178"/>
      <c r="N13" s="73"/>
    </row>
    <row r="14" spans="1:63" s="24" customFormat="1">
      <c r="B14" s="104"/>
      <c r="C14" s="173" t="s">
        <v>139</v>
      </c>
      <c r="D14" s="174" t="s">
        <v>214</v>
      </c>
      <c r="E14" s="175" t="s">
        <v>38</v>
      </c>
      <c r="F14" s="175">
        <v>3</v>
      </c>
      <c r="G14" s="176"/>
      <c r="H14" s="4">
        <f>H13/Inflation!K$14</f>
        <v>0</v>
      </c>
      <c r="I14" s="4" t="e">
        <f>I13/Inflation!L$14</f>
        <v>#DIV/0!</v>
      </c>
      <c r="J14" s="4" t="e">
        <f>J13/Inflation!M$14</f>
        <v>#DIV/0!</v>
      </c>
      <c r="K14" s="4" t="e">
        <f>K13/Inflation!N$14</f>
        <v>#DIV/0!</v>
      </c>
      <c r="L14" s="4" t="e">
        <f>L13/Inflation!O$14</f>
        <v>#DIV/0!</v>
      </c>
      <c r="M14" s="178"/>
      <c r="N14" s="73"/>
    </row>
    <row r="15" spans="1:63" s="24" customFormat="1">
      <c r="B15" s="104"/>
      <c r="C15" s="117" t="s">
        <v>140</v>
      </c>
      <c r="D15" s="61" t="s">
        <v>361</v>
      </c>
      <c r="E15" s="62" t="s">
        <v>65</v>
      </c>
      <c r="F15" s="62">
        <v>1</v>
      </c>
      <c r="G15" s="70"/>
      <c r="H15" s="206">
        <f>(H14-H12)/H12</f>
        <v>-1</v>
      </c>
      <c r="I15" s="206" t="e">
        <f t="shared" ref="I15:L15" si="0">(I14-I12)/I12</f>
        <v>#DIV/0!</v>
      </c>
      <c r="J15" s="206" t="e">
        <f t="shared" si="0"/>
        <v>#DIV/0!</v>
      </c>
      <c r="K15" s="206" t="e">
        <f t="shared" si="0"/>
        <v>#DIV/0!</v>
      </c>
      <c r="L15" s="206" t="e">
        <f t="shared" si="0"/>
        <v>#DIV/0!</v>
      </c>
      <c r="M15" s="178"/>
      <c r="N15" s="73"/>
    </row>
    <row r="16" spans="1:63" s="24" customFormat="1">
      <c r="B16" s="104"/>
      <c r="C16" s="173"/>
      <c r="D16" s="174" t="s">
        <v>275</v>
      </c>
      <c r="E16" s="175"/>
      <c r="F16" s="175"/>
      <c r="G16" s="176"/>
      <c r="H16" s="178"/>
      <c r="I16" s="178"/>
      <c r="J16" s="178"/>
      <c r="K16" s="178"/>
      <c r="L16" s="178"/>
      <c r="M16" s="178"/>
      <c r="N16" s="73"/>
    </row>
    <row r="17" spans="1:14" s="24" customFormat="1">
      <c r="B17" s="104"/>
      <c r="C17" s="173" t="s">
        <v>280</v>
      </c>
      <c r="D17" s="179" t="s">
        <v>276</v>
      </c>
      <c r="E17" s="175" t="s">
        <v>277</v>
      </c>
      <c r="F17" s="175">
        <v>0</v>
      </c>
      <c r="G17" s="176"/>
      <c r="H17" s="177"/>
      <c r="I17" s="177"/>
      <c r="J17" s="177"/>
      <c r="K17" s="177"/>
      <c r="L17" s="177"/>
      <c r="M17" s="178"/>
      <c r="N17" s="73"/>
    </row>
    <row r="18" spans="1:14" s="24" customFormat="1">
      <c r="B18" s="104"/>
      <c r="C18" s="173" t="s">
        <v>281</v>
      </c>
      <c r="D18" s="179" t="s">
        <v>278</v>
      </c>
      <c r="E18" s="175" t="s">
        <v>277</v>
      </c>
      <c r="F18" s="175">
        <v>0</v>
      </c>
      <c r="G18" s="176"/>
      <c r="H18" s="177"/>
      <c r="I18" s="177"/>
      <c r="J18" s="177"/>
      <c r="K18" s="177"/>
      <c r="L18" s="177"/>
      <c r="M18" s="178"/>
      <c r="N18" s="73"/>
    </row>
    <row r="19" spans="1:14" s="24" customFormat="1">
      <c r="B19" s="104"/>
      <c r="C19" s="173" t="s">
        <v>282</v>
      </c>
      <c r="D19" s="241" t="s">
        <v>355</v>
      </c>
      <c r="E19" s="240" t="s">
        <v>277</v>
      </c>
      <c r="F19" s="240">
        <v>0</v>
      </c>
      <c r="G19" s="176"/>
      <c r="H19" s="177"/>
      <c r="I19" s="177"/>
      <c r="J19" s="177"/>
      <c r="K19" s="177"/>
      <c r="L19" s="177"/>
      <c r="M19" s="178"/>
      <c r="N19" s="73"/>
    </row>
    <row r="20" spans="1:14" s="24" customFormat="1">
      <c r="B20" s="104"/>
      <c r="C20" s="180"/>
      <c r="D20" s="181"/>
      <c r="E20" s="180"/>
      <c r="F20" s="180"/>
      <c r="G20" s="176"/>
      <c r="H20" s="178"/>
      <c r="I20" s="178"/>
      <c r="J20" s="178"/>
      <c r="K20" s="178"/>
      <c r="L20" s="178"/>
      <c r="M20" s="182"/>
      <c r="N20" s="73"/>
    </row>
    <row r="21" spans="1:14" s="24" customFormat="1">
      <c r="B21" s="104"/>
      <c r="C21" s="173">
        <v>2</v>
      </c>
      <c r="D21" s="242" t="s">
        <v>359</v>
      </c>
      <c r="E21" s="175" t="s">
        <v>38</v>
      </c>
      <c r="F21" s="175">
        <v>3</v>
      </c>
      <c r="G21" s="176"/>
      <c r="H21" s="124">
        <v>0.15170400000000001</v>
      </c>
      <c r="I21" s="124">
        <v>0.15170400000000001</v>
      </c>
      <c r="J21" s="124">
        <v>0.15170400000000001</v>
      </c>
      <c r="K21" s="124">
        <v>0.15170400000000001</v>
      </c>
      <c r="L21" s="124">
        <v>0.15170400000000001</v>
      </c>
      <c r="M21" s="119">
        <f>SUM(H21:L21)</f>
        <v>0.75852000000000008</v>
      </c>
      <c r="N21" s="73"/>
    </row>
    <row r="22" spans="1:14" s="24" customFormat="1">
      <c r="A22" s="73"/>
      <c r="B22" s="93"/>
      <c r="C22" s="173" t="s">
        <v>141</v>
      </c>
      <c r="D22" s="174" t="s">
        <v>213</v>
      </c>
      <c r="E22" s="175" t="s">
        <v>38</v>
      </c>
      <c r="F22" s="175">
        <v>3</v>
      </c>
      <c r="G22" s="176"/>
      <c r="H22" s="177"/>
      <c r="I22" s="177"/>
      <c r="J22" s="177"/>
      <c r="K22" s="177"/>
      <c r="L22" s="177"/>
      <c r="M22" s="178"/>
      <c r="N22" s="73"/>
    </row>
    <row r="23" spans="1:14" s="24" customFormat="1">
      <c r="A23" s="73"/>
      <c r="C23" s="173" t="s">
        <v>142</v>
      </c>
      <c r="D23" s="174" t="s">
        <v>214</v>
      </c>
      <c r="E23" s="175" t="s">
        <v>38</v>
      </c>
      <c r="F23" s="175">
        <v>3</v>
      </c>
      <c r="G23" s="176"/>
      <c r="H23" s="4">
        <f>H22/Inflation!K$14</f>
        <v>0</v>
      </c>
      <c r="I23" s="4" t="e">
        <f>I22/Inflation!L$14</f>
        <v>#DIV/0!</v>
      </c>
      <c r="J23" s="4" t="e">
        <f>J22/Inflation!M$14</f>
        <v>#DIV/0!</v>
      </c>
      <c r="K23" s="4" t="e">
        <f>K22/Inflation!N$14</f>
        <v>#DIV/0!</v>
      </c>
      <c r="L23" s="4" t="e">
        <f>L22/Inflation!O$14</f>
        <v>#DIV/0!</v>
      </c>
      <c r="M23" s="178"/>
      <c r="N23" s="73"/>
    </row>
    <row r="24" spans="1:14" s="24" customFormat="1">
      <c r="A24" s="73"/>
      <c r="C24" s="117" t="s">
        <v>143</v>
      </c>
      <c r="D24" s="61" t="s">
        <v>361</v>
      </c>
      <c r="E24" s="62" t="s">
        <v>65</v>
      </c>
      <c r="F24" s="62">
        <v>1</v>
      </c>
      <c r="G24" s="70"/>
      <c r="H24" s="206">
        <f>(H23-H21)/H21</f>
        <v>-1</v>
      </c>
      <c r="I24" s="206" t="e">
        <f t="shared" ref="I24:L24" si="1">(I23-I21)/I21</f>
        <v>#DIV/0!</v>
      </c>
      <c r="J24" s="206" t="e">
        <f t="shared" si="1"/>
        <v>#DIV/0!</v>
      </c>
      <c r="K24" s="206" t="e">
        <f t="shared" si="1"/>
        <v>#DIV/0!</v>
      </c>
      <c r="L24" s="206" t="e">
        <f t="shared" si="1"/>
        <v>#DIV/0!</v>
      </c>
      <c r="M24" s="178"/>
      <c r="N24" s="73"/>
    </row>
    <row r="25" spans="1:14" s="24" customFormat="1">
      <c r="A25" s="73"/>
      <c r="C25" s="173"/>
      <c r="D25" s="174" t="s">
        <v>362</v>
      </c>
      <c r="E25" s="175"/>
      <c r="F25" s="175"/>
      <c r="G25" s="176"/>
      <c r="H25" s="178"/>
      <c r="I25" s="178"/>
      <c r="J25" s="178"/>
      <c r="K25" s="178"/>
      <c r="L25" s="178"/>
      <c r="M25" s="178"/>
      <c r="N25" s="73"/>
    </row>
    <row r="26" spans="1:14" s="24" customFormat="1">
      <c r="A26" s="73"/>
      <c r="C26" s="173" t="s">
        <v>291</v>
      </c>
      <c r="D26" s="179" t="s">
        <v>357</v>
      </c>
      <c r="E26" s="175" t="s">
        <v>277</v>
      </c>
      <c r="F26" s="175">
        <v>0</v>
      </c>
      <c r="G26" s="176"/>
      <c r="H26" s="177"/>
      <c r="I26" s="177"/>
      <c r="J26" s="177"/>
      <c r="K26" s="177"/>
      <c r="L26" s="177"/>
      <c r="M26" s="178"/>
      <c r="N26" s="73"/>
    </row>
    <row r="27" spans="1:14" s="24" customFormat="1">
      <c r="A27" s="73"/>
      <c r="C27" s="173" t="s">
        <v>356</v>
      </c>
      <c r="D27" s="179" t="s">
        <v>358</v>
      </c>
      <c r="E27" s="175" t="s">
        <v>277</v>
      </c>
      <c r="F27" s="175">
        <v>0</v>
      </c>
      <c r="G27" s="176"/>
      <c r="H27" s="177"/>
      <c r="I27" s="177"/>
      <c r="J27" s="177"/>
      <c r="K27" s="177"/>
      <c r="L27" s="177"/>
      <c r="M27" s="178"/>
      <c r="N27" s="73"/>
    </row>
    <row r="28" spans="1:14" s="24" customFormat="1">
      <c r="A28" s="73"/>
      <c r="C28" s="180"/>
      <c r="D28" s="181"/>
      <c r="E28" s="180"/>
      <c r="F28" s="180"/>
      <c r="G28" s="176"/>
      <c r="H28" s="178"/>
      <c r="I28" s="178"/>
      <c r="J28" s="178"/>
      <c r="K28" s="178"/>
      <c r="L28" s="178"/>
      <c r="M28" s="178"/>
      <c r="N28" s="73"/>
    </row>
    <row r="29" spans="1:14" s="24" customFormat="1">
      <c r="A29" s="73"/>
      <c r="C29" s="173">
        <v>3</v>
      </c>
      <c r="D29" s="242" t="s">
        <v>360</v>
      </c>
      <c r="E29" s="175" t="s">
        <v>38</v>
      </c>
      <c r="F29" s="175">
        <v>3</v>
      </c>
      <c r="G29" s="176"/>
      <c r="H29" s="124">
        <v>0.10963699999999998</v>
      </c>
      <c r="I29" s="124">
        <v>0.20963699999999999</v>
      </c>
      <c r="J29" s="124">
        <v>0.20963699999999999</v>
      </c>
      <c r="K29" s="124">
        <v>0.309637</v>
      </c>
      <c r="L29" s="124">
        <v>0.20963699999999999</v>
      </c>
      <c r="M29" s="119">
        <f>SUM(H29:L29)</f>
        <v>1.0481849999999999</v>
      </c>
      <c r="N29" s="73"/>
    </row>
    <row r="30" spans="1:14" s="24" customFormat="1">
      <c r="A30" s="73"/>
      <c r="C30" s="173" t="s">
        <v>100</v>
      </c>
      <c r="D30" s="174" t="s">
        <v>213</v>
      </c>
      <c r="E30" s="175" t="s">
        <v>38</v>
      </c>
      <c r="F30" s="175">
        <v>3</v>
      </c>
      <c r="G30" s="176"/>
      <c r="H30" s="177"/>
      <c r="I30" s="177"/>
      <c r="J30" s="177"/>
      <c r="K30" s="177"/>
      <c r="L30" s="177"/>
      <c r="M30" s="178"/>
      <c r="N30" s="73"/>
    </row>
    <row r="31" spans="1:14" s="24" customFormat="1">
      <c r="A31" s="73"/>
      <c r="C31" s="173" t="s">
        <v>101</v>
      </c>
      <c r="D31" s="174" t="s">
        <v>214</v>
      </c>
      <c r="E31" s="175" t="s">
        <v>38</v>
      </c>
      <c r="F31" s="175">
        <v>3</v>
      </c>
      <c r="G31" s="176"/>
      <c r="H31" s="4">
        <f>H30/Inflation!K$14</f>
        <v>0</v>
      </c>
      <c r="I31" s="4" t="e">
        <f>I30/Inflation!L$14</f>
        <v>#DIV/0!</v>
      </c>
      <c r="J31" s="4" t="e">
        <f>J30/Inflation!M$14</f>
        <v>#DIV/0!</v>
      </c>
      <c r="K31" s="4" t="e">
        <f>K30/Inflation!N$14</f>
        <v>#DIV/0!</v>
      </c>
      <c r="L31" s="4" t="e">
        <f>L30/Inflation!O$14</f>
        <v>#DIV/0!</v>
      </c>
      <c r="M31" s="178"/>
      <c r="N31" s="73"/>
    </row>
    <row r="32" spans="1:14" s="24" customFormat="1">
      <c r="A32" s="73"/>
      <c r="C32" s="117" t="s">
        <v>102</v>
      </c>
      <c r="D32" s="61" t="s">
        <v>361</v>
      </c>
      <c r="E32" s="62" t="s">
        <v>65</v>
      </c>
      <c r="F32" s="62">
        <v>1</v>
      </c>
      <c r="G32" s="70"/>
      <c r="H32" s="206">
        <f>(H31-H29)/H29</f>
        <v>-1</v>
      </c>
      <c r="I32" s="206" t="e">
        <f t="shared" ref="I32:L32" si="2">(I31-I29)/I29</f>
        <v>#DIV/0!</v>
      </c>
      <c r="J32" s="206" t="e">
        <f t="shared" si="2"/>
        <v>#DIV/0!</v>
      </c>
      <c r="K32" s="206" t="e">
        <f t="shared" si="2"/>
        <v>#DIV/0!</v>
      </c>
      <c r="L32" s="206" t="e">
        <f t="shared" si="2"/>
        <v>#DIV/0!</v>
      </c>
      <c r="M32" s="178"/>
      <c r="N32" s="73"/>
    </row>
    <row r="33" spans="1:15" s="24" customFormat="1">
      <c r="A33" s="73"/>
      <c r="C33" s="173"/>
      <c r="D33" s="174" t="s">
        <v>363</v>
      </c>
      <c r="E33" s="175"/>
      <c r="F33" s="175"/>
      <c r="G33" s="176"/>
      <c r="H33" s="178"/>
      <c r="I33" s="178"/>
      <c r="J33" s="178"/>
      <c r="K33" s="178"/>
      <c r="L33" s="178"/>
      <c r="M33" s="178"/>
      <c r="N33" s="73"/>
    </row>
    <row r="34" spans="1:15" s="24" customFormat="1">
      <c r="A34" s="73"/>
      <c r="C34" s="173" t="s">
        <v>292</v>
      </c>
      <c r="D34" s="179" t="s">
        <v>368</v>
      </c>
      <c r="E34" s="175" t="s">
        <v>277</v>
      </c>
      <c r="F34" s="175">
        <v>0</v>
      </c>
      <c r="G34" s="176"/>
      <c r="H34" s="177"/>
      <c r="I34" s="177"/>
      <c r="J34" s="177"/>
      <c r="K34" s="177"/>
      <c r="L34" s="177"/>
      <c r="M34" s="178"/>
      <c r="N34" s="73"/>
    </row>
    <row r="35" spans="1:15" s="24" customFormat="1">
      <c r="A35" s="73"/>
      <c r="C35" s="173" t="s">
        <v>364</v>
      </c>
      <c r="D35" s="179" t="s">
        <v>369</v>
      </c>
      <c r="E35" s="175" t="s">
        <v>277</v>
      </c>
      <c r="F35" s="175">
        <v>0</v>
      </c>
      <c r="G35" s="176"/>
      <c r="H35" s="177"/>
      <c r="I35" s="177"/>
      <c r="J35" s="177"/>
      <c r="K35" s="177"/>
      <c r="L35" s="177"/>
      <c r="M35" s="178"/>
      <c r="N35" s="73"/>
    </row>
    <row r="36" spans="1:15" s="24" customFormat="1">
      <c r="A36" s="73"/>
      <c r="C36" s="173" t="s">
        <v>365</v>
      </c>
      <c r="D36" s="179" t="s">
        <v>370</v>
      </c>
      <c r="E36" s="175" t="s">
        <v>277</v>
      </c>
      <c r="F36" s="175">
        <v>0</v>
      </c>
      <c r="G36" s="176"/>
      <c r="H36" s="177"/>
      <c r="I36" s="177"/>
      <c r="J36" s="177"/>
      <c r="K36" s="177"/>
      <c r="L36" s="177"/>
      <c r="M36" s="178"/>
      <c r="N36" s="105"/>
      <c r="O36" s="93"/>
    </row>
    <row r="37" spans="1:15" s="24" customFormat="1">
      <c r="A37" s="73"/>
      <c r="C37" s="173" t="s">
        <v>366</v>
      </c>
      <c r="D37" s="179" t="s">
        <v>371</v>
      </c>
      <c r="E37" s="175" t="s">
        <v>277</v>
      </c>
      <c r="F37" s="175">
        <v>0</v>
      </c>
      <c r="G37" s="176"/>
      <c r="H37" s="177"/>
      <c r="I37" s="177"/>
      <c r="J37" s="177"/>
      <c r="K37" s="177"/>
      <c r="L37" s="177"/>
      <c r="M37" s="178"/>
      <c r="N37" s="74"/>
      <c r="O37" s="67"/>
    </row>
    <row r="38" spans="1:15" s="24" customFormat="1">
      <c r="A38" s="73"/>
      <c r="C38" s="173" t="s">
        <v>367</v>
      </c>
      <c r="D38" s="179" t="s">
        <v>372</v>
      </c>
      <c r="E38" s="175" t="s">
        <v>277</v>
      </c>
      <c r="F38" s="175">
        <v>0</v>
      </c>
      <c r="G38" s="176"/>
      <c r="H38" s="177"/>
      <c r="I38" s="177"/>
      <c r="J38" s="177"/>
      <c r="K38" s="177"/>
      <c r="L38" s="177"/>
      <c r="M38" s="178"/>
      <c r="N38" s="73"/>
    </row>
    <row r="39" spans="1:15" s="24" customFormat="1">
      <c r="A39" s="73"/>
      <c r="C39" s="180"/>
      <c r="D39" s="181"/>
      <c r="E39" s="180"/>
      <c r="F39" s="180"/>
      <c r="G39" s="176"/>
      <c r="H39" s="178"/>
      <c r="I39" s="178"/>
      <c r="J39" s="178"/>
      <c r="K39" s="178"/>
      <c r="L39" s="178"/>
      <c r="M39" s="183"/>
      <c r="N39" s="73"/>
    </row>
    <row r="40" spans="1:15" s="24" customFormat="1">
      <c r="A40" s="73"/>
      <c r="C40" s="173">
        <v>4</v>
      </c>
      <c r="D40" s="242" t="s">
        <v>373</v>
      </c>
      <c r="E40" s="175" t="s">
        <v>38</v>
      </c>
      <c r="F40" s="175">
        <v>3</v>
      </c>
      <c r="G40" s="176"/>
      <c r="H40" s="124">
        <v>0</v>
      </c>
      <c r="I40" s="124">
        <v>6.0157867279589598E-2</v>
      </c>
      <c r="J40" s="124">
        <v>0.120315734559179</v>
      </c>
      <c r="K40" s="124">
        <v>0.240631469118358</v>
      </c>
      <c r="L40" s="124">
        <v>0.18047360183876901</v>
      </c>
      <c r="M40" s="119">
        <f>SUM(H40:L40)</f>
        <v>0.60157867279589561</v>
      </c>
      <c r="N40" s="73"/>
    </row>
    <row r="41" spans="1:15" s="24" customFormat="1">
      <c r="A41" s="73"/>
      <c r="C41" s="173" t="s">
        <v>144</v>
      </c>
      <c r="D41" s="174" t="s">
        <v>213</v>
      </c>
      <c r="E41" s="175" t="s">
        <v>38</v>
      </c>
      <c r="F41" s="175">
        <v>3</v>
      </c>
      <c r="G41" s="176"/>
      <c r="H41" s="177"/>
      <c r="I41" s="177"/>
      <c r="J41" s="177"/>
      <c r="K41" s="177"/>
      <c r="L41" s="177"/>
      <c r="M41" s="178"/>
      <c r="N41" s="73"/>
    </row>
    <row r="42" spans="1:15" s="24" customFormat="1">
      <c r="A42" s="73"/>
      <c r="C42" s="173" t="s">
        <v>145</v>
      </c>
      <c r="D42" s="174" t="s">
        <v>214</v>
      </c>
      <c r="E42" s="175" t="s">
        <v>38</v>
      </c>
      <c r="F42" s="175">
        <v>3</v>
      </c>
      <c r="G42" s="176"/>
      <c r="H42" s="4">
        <f>H41/Inflation!K$14</f>
        <v>0</v>
      </c>
      <c r="I42" s="4" t="e">
        <f>I41/Inflation!L$14</f>
        <v>#DIV/0!</v>
      </c>
      <c r="J42" s="4" t="e">
        <f>J41/Inflation!M$14</f>
        <v>#DIV/0!</v>
      </c>
      <c r="K42" s="4" t="e">
        <f>K41/Inflation!N$14</f>
        <v>#DIV/0!</v>
      </c>
      <c r="L42" s="4" t="e">
        <f>L41/Inflation!O$14</f>
        <v>#DIV/0!</v>
      </c>
      <c r="M42" s="178"/>
      <c r="N42" s="73"/>
    </row>
    <row r="43" spans="1:15" s="24" customFormat="1">
      <c r="A43" s="73"/>
      <c r="C43" s="117" t="s">
        <v>146</v>
      </c>
      <c r="D43" s="61" t="s">
        <v>361</v>
      </c>
      <c r="E43" s="62" t="s">
        <v>65</v>
      </c>
      <c r="F43" s="62">
        <v>1</v>
      </c>
      <c r="G43" s="70"/>
      <c r="H43" s="206" t="e">
        <f>(H42-H40)/H40</f>
        <v>#DIV/0!</v>
      </c>
      <c r="I43" s="206" t="e">
        <f t="shared" ref="I43:L43" si="3">(I42-I40)/I40</f>
        <v>#DIV/0!</v>
      </c>
      <c r="J43" s="206" t="e">
        <f t="shared" si="3"/>
        <v>#DIV/0!</v>
      </c>
      <c r="K43" s="206" t="e">
        <f t="shared" si="3"/>
        <v>#DIV/0!</v>
      </c>
      <c r="L43" s="206" t="e">
        <f t="shared" si="3"/>
        <v>#DIV/0!</v>
      </c>
      <c r="M43" s="178"/>
      <c r="N43" s="73"/>
    </row>
    <row r="44" spans="1:15" s="24" customFormat="1">
      <c r="A44" s="73"/>
      <c r="C44" s="173"/>
      <c r="D44" s="174" t="s">
        <v>374</v>
      </c>
      <c r="E44" s="175"/>
      <c r="F44" s="175"/>
      <c r="G44" s="176"/>
      <c r="H44" s="178"/>
      <c r="I44" s="178"/>
      <c r="J44" s="178"/>
      <c r="K44" s="178"/>
      <c r="L44" s="178"/>
      <c r="M44" s="178"/>
      <c r="N44" s="73"/>
    </row>
    <row r="45" spans="1:15" s="24" customFormat="1">
      <c r="A45" s="73"/>
      <c r="C45" s="173" t="s">
        <v>283</v>
      </c>
      <c r="D45" s="179" t="s">
        <v>375</v>
      </c>
      <c r="E45" s="175" t="s">
        <v>277</v>
      </c>
      <c r="F45" s="175">
        <v>0</v>
      </c>
      <c r="G45" s="176"/>
      <c r="H45" s="177"/>
      <c r="I45" s="177"/>
      <c r="J45" s="177"/>
      <c r="K45" s="177"/>
      <c r="L45" s="177"/>
      <c r="M45" s="178"/>
      <c r="N45" s="73"/>
    </row>
    <row r="46" spans="1:15" s="24" customFormat="1">
      <c r="A46" s="73"/>
      <c r="C46" s="173" t="s">
        <v>284</v>
      </c>
      <c r="D46" s="179" t="s">
        <v>376</v>
      </c>
      <c r="E46" s="175" t="s">
        <v>277</v>
      </c>
      <c r="F46" s="175">
        <v>0</v>
      </c>
      <c r="G46" s="176"/>
      <c r="H46" s="177"/>
      <c r="I46" s="177"/>
      <c r="J46" s="177"/>
      <c r="K46" s="177"/>
      <c r="L46" s="177"/>
      <c r="M46" s="178"/>
      <c r="N46" s="73"/>
    </row>
    <row r="47" spans="1:15" s="24" customFormat="1">
      <c r="A47" s="73"/>
      <c r="C47" s="180"/>
      <c r="D47" s="181"/>
      <c r="E47" s="180"/>
      <c r="F47" s="180"/>
      <c r="G47" s="176"/>
      <c r="H47" s="178"/>
      <c r="I47" s="178"/>
      <c r="J47" s="178"/>
      <c r="K47" s="178"/>
      <c r="L47" s="178"/>
      <c r="M47" s="183"/>
      <c r="N47" s="73"/>
    </row>
    <row r="48" spans="1:15" s="24" customFormat="1">
      <c r="A48" s="73"/>
      <c r="C48" s="173">
        <v>5</v>
      </c>
      <c r="D48" s="242" t="s">
        <v>377</v>
      </c>
      <c r="E48" s="175" t="s">
        <v>38</v>
      </c>
      <c r="F48" s="175">
        <v>3</v>
      </c>
      <c r="G48" s="176"/>
      <c r="H48" s="124">
        <v>4.235792E-2</v>
      </c>
      <c r="I48" s="124">
        <v>4.235792E-2</v>
      </c>
      <c r="J48" s="124">
        <v>4.235792E-2</v>
      </c>
      <c r="K48" s="124">
        <v>4.235792E-2</v>
      </c>
      <c r="L48" s="124">
        <v>4.235792E-2</v>
      </c>
      <c r="M48" s="119">
        <f>SUM(H48:L48)</f>
        <v>0.21178959999999999</v>
      </c>
      <c r="N48" s="73"/>
    </row>
    <row r="49" spans="1:14" s="24" customFormat="1">
      <c r="A49" s="73"/>
      <c r="C49" s="173" t="s">
        <v>147</v>
      </c>
      <c r="D49" s="174" t="s">
        <v>213</v>
      </c>
      <c r="E49" s="175" t="s">
        <v>38</v>
      </c>
      <c r="F49" s="175">
        <v>3</v>
      </c>
      <c r="G49" s="176"/>
      <c r="H49" s="177"/>
      <c r="I49" s="177"/>
      <c r="J49" s="177"/>
      <c r="K49" s="177"/>
      <c r="L49" s="177"/>
      <c r="M49" s="178"/>
      <c r="N49" s="73"/>
    </row>
    <row r="50" spans="1:14" s="24" customFormat="1">
      <c r="A50" s="73"/>
      <c r="C50" s="173" t="s">
        <v>148</v>
      </c>
      <c r="D50" s="174" t="s">
        <v>214</v>
      </c>
      <c r="E50" s="175" t="s">
        <v>38</v>
      </c>
      <c r="F50" s="175">
        <v>3</v>
      </c>
      <c r="G50" s="176"/>
      <c r="H50" s="4">
        <f>H49/Inflation!K$14</f>
        <v>0</v>
      </c>
      <c r="I50" s="4" t="e">
        <f>I49/Inflation!L$14</f>
        <v>#DIV/0!</v>
      </c>
      <c r="J50" s="4" t="e">
        <f>J49/Inflation!M$14</f>
        <v>#DIV/0!</v>
      </c>
      <c r="K50" s="4" t="e">
        <f>K49/Inflation!N$14</f>
        <v>#DIV/0!</v>
      </c>
      <c r="L50" s="4" t="e">
        <f>L49/Inflation!O$14</f>
        <v>#DIV/0!</v>
      </c>
      <c r="M50" s="178"/>
      <c r="N50" s="73"/>
    </row>
    <row r="51" spans="1:14" s="24" customFormat="1">
      <c r="A51" s="73"/>
      <c r="C51" s="117" t="s">
        <v>149</v>
      </c>
      <c r="D51" s="61" t="s">
        <v>361</v>
      </c>
      <c r="E51" s="62" t="s">
        <v>65</v>
      </c>
      <c r="F51" s="62">
        <v>1</v>
      </c>
      <c r="G51" s="70"/>
      <c r="H51" s="206">
        <f>(H50-H48)/H48</f>
        <v>-1</v>
      </c>
      <c r="I51" s="206" t="e">
        <f t="shared" ref="I51:L51" si="4">(I50-I48)/I48</f>
        <v>#DIV/0!</v>
      </c>
      <c r="J51" s="206" t="e">
        <f t="shared" si="4"/>
        <v>#DIV/0!</v>
      </c>
      <c r="K51" s="206" t="e">
        <f t="shared" si="4"/>
        <v>#DIV/0!</v>
      </c>
      <c r="L51" s="206" t="e">
        <f t="shared" si="4"/>
        <v>#DIV/0!</v>
      </c>
      <c r="M51" s="178"/>
      <c r="N51" s="73"/>
    </row>
    <row r="52" spans="1:14" s="24" customFormat="1">
      <c r="A52" s="73"/>
      <c r="C52" s="173"/>
      <c r="D52" s="174" t="s">
        <v>378</v>
      </c>
      <c r="E52" s="175"/>
      <c r="F52" s="175"/>
      <c r="G52" s="176"/>
      <c r="H52" s="178"/>
      <c r="I52" s="178"/>
      <c r="J52" s="178"/>
      <c r="K52" s="178"/>
      <c r="L52" s="178"/>
      <c r="M52" s="178"/>
      <c r="N52" s="73"/>
    </row>
    <row r="53" spans="1:14" s="24" customFormat="1">
      <c r="A53" s="73"/>
      <c r="C53" s="173" t="s">
        <v>285</v>
      </c>
      <c r="D53" s="179" t="s">
        <v>379</v>
      </c>
      <c r="E53" s="175" t="s">
        <v>277</v>
      </c>
      <c r="F53" s="175">
        <v>0</v>
      </c>
      <c r="G53" s="176"/>
      <c r="H53" s="177"/>
      <c r="I53" s="177"/>
      <c r="J53" s="177"/>
      <c r="K53" s="177"/>
      <c r="L53" s="177"/>
      <c r="M53" s="178"/>
      <c r="N53" s="73"/>
    </row>
    <row r="54" spans="1:14" s="24" customFormat="1">
      <c r="A54" s="73"/>
      <c r="C54" s="180"/>
      <c r="D54" s="181"/>
      <c r="E54" s="180"/>
      <c r="F54" s="180"/>
      <c r="G54" s="176"/>
      <c r="H54" s="178"/>
      <c r="I54" s="178"/>
      <c r="J54" s="178"/>
      <c r="K54" s="178"/>
      <c r="L54" s="178"/>
      <c r="M54" s="183"/>
      <c r="N54" s="73"/>
    </row>
    <row r="55" spans="1:14" s="24" customFormat="1">
      <c r="A55" s="73"/>
      <c r="C55" s="173">
        <v>6</v>
      </c>
      <c r="D55" s="242" t="s">
        <v>380</v>
      </c>
      <c r="E55" s="175" t="s">
        <v>38</v>
      </c>
      <c r="F55" s="175">
        <v>3</v>
      </c>
      <c r="G55" s="176"/>
      <c r="H55" s="124">
        <v>0</v>
      </c>
      <c r="I55" s="124">
        <v>2.5999999999999999E-2</v>
      </c>
      <c r="J55" s="124">
        <v>0.11700000000000001</v>
      </c>
      <c r="K55" s="124">
        <v>0.11700000000000001</v>
      </c>
      <c r="L55" s="124">
        <v>0</v>
      </c>
      <c r="M55" s="119">
        <f>SUM(H55:L55)</f>
        <v>0.26</v>
      </c>
      <c r="N55" s="73"/>
    </row>
    <row r="56" spans="1:14" s="24" customFormat="1">
      <c r="A56" s="73"/>
      <c r="C56" s="173" t="s">
        <v>381</v>
      </c>
      <c r="D56" s="174" t="s">
        <v>213</v>
      </c>
      <c r="E56" s="175" t="s">
        <v>38</v>
      </c>
      <c r="F56" s="175">
        <v>3</v>
      </c>
      <c r="G56" s="176"/>
      <c r="H56" s="177"/>
      <c r="I56" s="177"/>
      <c r="J56" s="177"/>
      <c r="K56" s="177"/>
      <c r="L56" s="177"/>
      <c r="M56" s="178"/>
      <c r="N56" s="73"/>
    </row>
    <row r="57" spans="1:14" s="24" customFormat="1">
      <c r="A57" s="73"/>
      <c r="C57" s="173" t="s">
        <v>382</v>
      </c>
      <c r="D57" s="174" t="s">
        <v>214</v>
      </c>
      <c r="E57" s="175" t="s">
        <v>38</v>
      </c>
      <c r="F57" s="175">
        <v>3</v>
      </c>
      <c r="G57" s="176"/>
      <c r="H57" s="4">
        <f>H56/Inflation!K$14</f>
        <v>0</v>
      </c>
      <c r="I57" s="4" t="e">
        <f>I56/Inflation!L$14</f>
        <v>#DIV/0!</v>
      </c>
      <c r="J57" s="4" t="e">
        <f>J56/Inflation!M$14</f>
        <v>#DIV/0!</v>
      </c>
      <c r="K57" s="4" t="e">
        <f>K56/Inflation!N$14</f>
        <v>#DIV/0!</v>
      </c>
      <c r="L57" s="4" t="e">
        <f>L56/Inflation!O$14</f>
        <v>#DIV/0!</v>
      </c>
      <c r="M57" s="178"/>
      <c r="N57" s="73"/>
    </row>
    <row r="58" spans="1:14" s="24" customFormat="1">
      <c r="A58" s="73"/>
      <c r="C58" s="117" t="s">
        <v>383</v>
      </c>
      <c r="D58" s="61" t="s">
        <v>361</v>
      </c>
      <c r="E58" s="62" t="s">
        <v>65</v>
      </c>
      <c r="F58" s="62">
        <v>1</v>
      </c>
      <c r="G58" s="70"/>
      <c r="H58" s="206" t="e">
        <f>(H57-H55)/H55</f>
        <v>#DIV/0!</v>
      </c>
      <c r="I58" s="206" t="e">
        <f t="shared" ref="I58:L58" si="5">(I57-I55)/I55</f>
        <v>#DIV/0!</v>
      </c>
      <c r="J58" s="206" t="e">
        <f t="shared" si="5"/>
        <v>#DIV/0!</v>
      </c>
      <c r="K58" s="206" t="e">
        <f t="shared" si="5"/>
        <v>#DIV/0!</v>
      </c>
      <c r="L58" s="206" t="e">
        <f t="shared" si="5"/>
        <v>#DIV/0!</v>
      </c>
      <c r="M58" s="178"/>
      <c r="N58" s="73"/>
    </row>
    <row r="59" spans="1:14" s="24" customFormat="1">
      <c r="A59" s="73"/>
      <c r="C59" s="173"/>
      <c r="D59" s="174" t="s">
        <v>386</v>
      </c>
      <c r="E59" s="175"/>
      <c r="F59" s="175"/>
      <c r="G59" s="176"/>
      <c r="H59" s="178"/>
      <c r="I59" s="178"/>
      <c r="J59" s="178"/>
      <c r="K59" s="178"/>
      <c r="L59" s="178"/>
      <c r="M59" s="178"/>
      <c r="N59" s="73"/>
    </row>
    <row r="60" spans="1:14" s="24" customFormat="1">
      <c r="A60" s="73"/>
      <c r="C60" s="173" t="s">
        <v>384</v>
      </c>
      <c r="D60" s="179" t="s">
        <v>388</v>
      </c>
      <c r="E60" s="175" t="s">
        <v>277</v>
      </c>
      <c r="F60" s="175">
        <v>0</v>
      </c>
      <c r="G60" s="176"/>
      <c r="H60" s="177"/>
      <c r="I60" s="177"/>
      <c r="J60" s="177"/>
      <c r="K60" s="177"/>
      <c r="L60" s="177"/>
      <c r="M60" s="178"/>
      <c r="N60" s="73"/>
    </row>
    <row r="61" spans="1:14" s="24" customFormat="1">
      <c r="A61" s="73"/>
      <c r="C61" s="180"/>
      <c r="D61" s="184"/>
      <c r="E61" s="180"/>
      <c r="F61" s="180"/>
      <c r="G61" s="176"/>
      <c r="H61" s="178"/>
      <c r="I61" s="178"/>
      <c r="J61" s="178"/>
      <c r="K61" s="178"/>
      <c r="L61" s="178"/>
      <c r="M61" s="183"/>
      <c r="N61" s="73"/>
    </row>
    <row r="62" spans="1:14" s="24" customFormat="1">
      <c r="A62" s="73"/>
      <c r="C62" s="173">
        <v>7</v>
      </c>
      <c r="D62" s="242" t="s">
        <v>385</v>
      </c>
      <c r="E62" s="175" t="s">
        <v>38</v>
      </c>
      <c r="F62" s="175">
        <v>3</v>
      </c>
      <c r="G62" s="176"/>
      <c r="H62" s="124">
        <v>0</v>
      </c>
      <c r="I62" s="124">
        <v>1.2E-2</v>
      </c>
      <c r="J62" s="124">
        <v>5.3999999999999999E-2</v>
      </c>
      <c r="K62" s="124">
        <v>5.3999999999999999E-2</v>
      </c>
      <c r="L62" s="124">
        <v>0</v>
      </c>
      <c r="M62" s="119">
        <f>SUM(H62:L62)</f>
        <v>0.12</v>
      </c>
      <c r="N62" s="73"/>
    </row>
    <row r="63" spans="1:14" s="24" customFormat="1">
      <c r="A63" s="73"/>
      <c r="C63" s="173" t="s">
        <v>215</v>
      </c>
      <c r="D63" s="174" t="s">
        <v>213</v>
      </c>
      <c r="E63" s="175" t="s">
        <v>38</v>
      </c>
      <c r="F63" s="175">
        <v>3</v>
      </c>
      <c r="G63" s="176"/>
      <c r="H63" s="177"/>
      <c r="I63" s="177"/>
      <c r="J63" s="177"/>
      <c r="K63" s="177"/>
      <c r="L63" s="177"/>
      <c r="M63" s="178"/>
      <c r="N63" s="73"/>
    </row>
    <row r="64" spans="1:14" s="24" customFormat="1">
      <c r="A64" s="73"/>
      <c r="C64" s="173" t="s">
        <v>216</v>
      </c>
      <c r="D64" s="174" t="s">
        <v>214</v>
      </c>
      <c r="E64" s="175" t="s">
        <v>38</v>
      </c>
      <c r="F64" s="175">
        <v>3</v>
      </c>
      <c r="G64" s="176"/>
      <c r="H64" s="4">
        <f>H63/Inflation!K$14</f>
        <v>0</v>
      </c>
      <c r="I64" s="4" t="e">
        <f>I63/Inflation!L$14</f>
        <v>#DIV/0!</v>
      </c>
      <c r="J64" s="4" t="e">
        <f>J63/Inflation!M$14</f>
        <v>#DIV/0!</v>
      </c>
      <c r="K64" s="4" t="e">
        <f>K63/Inflation!N$14</f>
        <v>#DIV/0!</v>
      </c>
      <c r="L64" s="4" t="e">
        <f>L63/Inflation!O$14</f>
        <v>#DIV/0!</v>
      </c>
      <c r="M64" s="178"/>
      <c r="N64" s="73"/>
    </row>
    <row r="65" spans="1:14" s="24" customFormat="1">
      <c r="A65" s="73"/>
      <c r="C65" s="117" t="s">
        <v>217</v>
      </c>
      <c r="D65" s="61" t="s">
        <v>361</v>
      </c>
      <c r="E65" s="62" t="s">
        <v>65</v>
      </c>
      <c r="F65" s="62">
        <v>1</v>
      </c>
      <c r="G65" s="70"/>
      <c r="H65" s="206" t="e">
        <f>(H64-H62)/H62</f>
        <v>#DIV/0!</v>
      </c>
      <c r="I65" s="206" t="e">
        <f t="shared" ref="I65:L65" si="6">(I64-I62)/I62</f>
        <v>#DIV/0!</v>
      </c>
      <c r="J65" s="206" t="e">
        <f t="shared" si="6"/>
        <v>#DIV/0!</v>
      </c>
      <c r="K65" s="206" t="e">
        <f t="shared" si="6"/>
        <v>#DIV/0!</v>
      </c>
      <c r="L65" s="206" t="e">
        <f t="shared" si="6"/>
        <v>#DIV/0!</v>
      </c>
      <c r="M65" s="178"/>
      <c r="N65" s="73"/>
    </row>
    <row r="66" spans="1:14" s="24" customFormat="1">
      <c r="A66" s="73"/>
      <c r="C66" s="173"/>
      <c r="D66" s="174" t="s">
        <v>387</v>
      </c>
      <c r="E66" s="175"/>
      <c r="F66" s="175"/>
      <c r="G66" s="176"/>
      <c r="H66" s="178"/>
      <c r="I66" s="178"/>
      <c r="J66" s="178"/>
      <c r="K66" s="178"/>
      <c r="L66" s="178"/>
      <c r="M66" s="178"/>
      <c r="N66" s="73"/>
    </row>
    <row r="67" spans="1:14" s="24" customFormat="1">
      <c r="A67" s="73"/>
      <c r="C67" s="173" t="s">
        <v>293</v>
      </c>
      <c r="D67" s="179" t="s">
        <v>389</v>
      </c>
      <c r="E67" s="175" t="s">
        <v>277</v>
      </c>
      <c r="F67" s="175">
        <v>0</v>
      </c>
      <c r="G67" s="176"/>
      <c r="H67" s="177"/>
      <c r="I67" s="177"/>
      <c r="J67" s="177"/>
      <c r="K67" s="177"/>
      <c r="L67" s="177"/>
      <c r="M67" s="178"/>
      <c r="N67" s="73"/>
    </row>
    <row r="68" spans="1:14" s="24" customFormat="1">
      <c r="A68" s="73"/>
      <c r="C68" s="180"/>
      <c r="D68" s="184"/>
      <c r="E68" s="180"/>
      <c r="F68" s="180"/>
      <c r="G68" s="176"/>
      <c r="H68" s="178"/>
      <c r="I68" s="178"/>
      <c r="J68" s="178"/>
      <c r="K68" s="178"/>
      <c r="L68" s="178"/>
      <c r="M68" s="183"/>
      <c r="N68" s="73"/>
    </row>
    <row r="69" spans="1:14" s="24" customFormat="1">
      <c r="A69" s="73"/>
      <c r="C69" s="173">
        <v>8</v>
      </c>
      <c r="D69" s="242" t="s">
        <v>390</v>
      </c>
      <c r="E69" s="175" t="s">
        <v>38</v>
      </c>
      <c r="F69" s="175">
        <v>3</v>
      </c>
      <c r="G69" s="176"/>
      <c r="H69" s="124">
        <v>8.3159999999999998E-2</v>
      </c>
      <c r="I69" s="124">
        <v>0.22176000000000001</v>
      </c>
      <c r="J69" s="124">
        <v>0.22176000000000001</v>
      </c>
      <c r="K69" s="124">
        <v>0.22176000000000001</v>
      </c>
      <c r="L69" s="124">
        <v>8.3159999999999998E-2</v>
      </c>
      <c r="M69" s="119">
        <f>SUM(H69:L69)</f>
        <v>0.83160000000000001</v>
      </c>
      <c r="N69" s="73"/>
    </row>
    <row r="70" spans="1:14" s="24" customFormat="1">
      <c r="A70" s="73"/>
      <c r="C70" s="173" t="s">
        <v>218</v>
      </c>
      <c r="D70" s="174" t="s">
        <v>213</v>
      </c>
      <c r="E70" s="175" t="s">
        <v>38</v>
      </c>
      <c r="F70" s="175">
        <v>3</v>
      </c>
      <c r="G70" s="176"/>
      <c r="H70" s="177"/>
      <c r="I70" s="177"/>
      <c r="J70" s="177"/>
      <c r="K70" s="177"/>
      <c r="L70" s="177"/>
      <c r="M70" s="178"/>
      <c r="N70" s="73"/>
    </row>
    <row r="71" spans="1:14" s="24" customFormat="1">
      <c r="A71" s="73"/>
      <c r="C71" s="173" t="s">
        <v>219</v>
      </c>
      <c r="D71" s="174" t="s">
        <v>214</v>
      </c>
      <c r="E71" s="175" t="s">
        <v>38</v>
      </c>
      <c r="F71" s="175">
        <v>3</v>
      </c>
      <c r="G71" s="176"/>
      <c r="H71" s="4">
        <f>H70/Inflation!K$14</f>
        <v>0</v>
      </c>
      <c r="I71" s="4" t="e">
        <f>I70/Inflation!L$14</f>
        <v>#DIV/0!</v>
      </c>
      <c r="J71" s="4" t="e">
        <f>J70/Inflation!M$14</f>
        <v>#DIV/0!</v>
      </c>
      <c r="K71" s="4" t="e">
        <f>K70/Inflation!N$14</f>
        <v>#DIV/0!</v>
      </c>
      <c r="L71" s="4" t="e">
        <f>L70/Inflation!O$14</f>
        <v>#DIV/0!</v>
      </c>
      <c r="M71" s="178"/>
      <c r="N71" s="73"/>
    </row>
    <row r="72" spans="1:14" s="24" customFormat="1">
      <c r="A72" s="73"/>
      <c r="C72" s="117" t="s">
        <v>220</v>
      </c>
      <c r="D72" s="61" t="s">
        <v>361</v>
      </c>
      <c r="E72" s="62" t="s">
        <v>65</v>
      </c>
      <c r="F72" s="62">
        <v>1</v>
      </c>
      <c r="G72" s="70"/>
      <c r="H72" s="206">
        <f>(H71-H69)/H69</f>
        <v>-1</v>
      </c>
      <c r="I72" s="206" t="e">
        <f t="shared" ref="I72:L72" si="7">(I71-I69)/I69</f>
        <v>#DIV/0!</v>
      </c>
      <c r="J72" s="206" t="e">
        <f t="shared" si="7"/>
        <v>#DIV/0!</v>
      </c>
      <c r="K72" s="206" t="e">
        <f t="shared" si="7"/>
        <v>#DIV/0!</v>
      </c>
      <c r="L72" s="206" t="e">
        <f t="shared" si="7"/>
        <v>#DIV/0!</v>
      </c>
      <c r="M72" s="178"/>
      <c r="N72" s="73"/>
    </row>
    <row r="73" spans="1:14" s="24" customFormat="1">
      <c r="A73" s="73"/>
      <c r="C73" s="173"/>
      <c r="D73" s="174" t="s">
        <v>391</v>
      </c>
      <c r="E73" s="175"/>
      <c r="F73" s="175"/>
      <c r="G73" s="176"/>
      <c r="H73" s="178"/>
      <c r="I73" s="178"/>
      <c r="J73" s="178"/>
      <c r="K73" s="178"/>
      <c r="L73" s="178"/>
      <c r="M73" s="178"/>
      <c r="N73" s="73"/>
    </row>
    <row r="74" spans="1:14" s="24" customFormat="1">
      <c r="A74" s="73"/>
      <c r="C74" s="173" t="s">
        <v>294</v>
      </c>
      <c r="D74" s="179" t="s">
        <v>392</v>
      </c>
      <c r="E74" s="175" t="s">
        <v>277</v>
      </c>
      <c r="F74" s="175">
        <v>0</v>
      </c>
      <c r="G74" s="176"/>
      <c r="H74" s="177"/>
      <c r="I74" s="177"/>
      <c r="J74" s="177"/>
      <c r="K74" s="177"/>
      <c r="L74" s="177"/>
      <c r="M74" s="178"/>
      <c r="N74" s="73"/>
    </row>
    <row r="75" spans="1:14" s="24" customFormat="1">
      <c r="A75" s="73"/>
      <c r="C75" s="180"/>
      <c r="D75" s="181"/>
      <c r="E75" s="180"/>
      <c r="F75" s="180"/>
      <c r="G75" s="176"/>
      <c r="H75" s="178"/>
      <c r="I75" s="178"/>
      <c r="J75" s="178"/>
      <c r="K75" s="178"/>
      <c r="L75" s="178"/>
      <c r="M75" s="183"/>
      <c r="N75" s="73"/>
    </row>
    <row r="76" spans="1:14" s="24" customFormat="1">
      <c r="A76" s="73"/>
      <c r="C76" s="173">
        <v>9</v>
      </c>
      <c r="D76" s="242" t="s">
        <v>393</v>
      </c>
      <c r="E76" s="175" t="s">
        <v>38</v>
      </c>
      <c r="F76" s="175">
        <v>3</v>
      </c>
      <c r="G76" s="176"/>
      <c r="H76" s="124">
        <v>0</v>
      </c>
      <c r="I76" s="124">
        <v>0.02</v>
      </c>
      <c r="J76" s="124">
        <v>0.04</v>
      </c>
      <c r="K76" s="124">
        <v>0.04</v>
      </c>
      <c r="L76" s="124">
        <v>0</v>
      </c>
      <c r="M76" s="119">
        <f>SUM(H76:L76)</f>
        <v>0.1</v>
      </c>
      <c r="N76" s="73"/>
    </row>
    <row r="77" spans="1:14" s="24" customFormat="1">
      <c r="A77" s="73"/>
      <c r="C77" s="173" t="s">
        <v>221</v>
      </c>
      <c r="D77" s="174" t="s">
        <v>213</v>
      </c>
      <c r="E77" s="175" t="s">
        <v>38</v>
      </c>
      <c r="F77" s="175">
        <v>3</v>
      </c>
      <c r="G77" s="176"/>
      <c r="H77" s="177"/>
      <c r="I77" s="177"/>
      <c r="J77" s="177"/>
      <c r="K77" s="177"/>
      <c r="L77" s="177"/>
      <c r="M77" s="178"/>
      <c r="N77" s="73"/>
    </row>
    <row r="78" spans="1:14" s="24" customFormat="1">
      <c r="A78" s="73"/>
      <c r="C78" s="173" t="s">
        <v>222</v>
      </c>
      <c r="D78" s="174" t="s">
        <v>214</v>
      </c>
      <c r="E78" s="175" t="s">
        <v>38</v>
      </c>
      <c r="F78" s="175">
        <v>3</v>
      </c>
      <c r="G78" s="176"/>
      <c r="H78" s="4">
        <f>H77/Inflation!K$14</f>
        <v>0</v>
      </c>
      <c r="I78" s="4" t="e">
        <f>I77/Inflation!L$14</f>
        <v>#DIV/0!</v>
      </c>
      <c r="J78" s="4" t="e">
        <f>J77/Inflation!M$14</f>
        <v>#DIV/0!</v>
      </c>
      <c r="K78" s="4" t="e">
        <f>K77/Inflation!N$14</f>
        <v>#DIV/0!</v>
      </c>
      <c r="L78" s="4" t="e">
        <f>L77/Inflation!O$14</f>
        <v>#DIV/0!</v>
      </c>
      <c r="M78" s="178"/>
      <c r="N78" s="73"/>
    </row>
    <row r="79" spans="1:14" s="24" customFormat="1">
      <c r="A79" s="73"/>
      <c r="C79" s="117" t="s">
        <v>223</v>
      </c>
      <c r="D79" s="61" t="s">
        <v>361</v>
      </c>
      <c r="E79" s="62" t="s">
        <v>65</v>
      </c>
      <c r="F79" s="62">
        <v>1</v>
      </c>
      <c r="G79" s="70"/>
      <c r="H79" s="206" t="e">
        <f>(H78-H76)/H76</f>
        <v>#DIV/0!</v>
      </c>
      <c r="I79" s="206" t="e">
        <f t="shared" ref="I79:L79" si="8">(I78-I76)/I76</f>
        <v>#DIV/0!</v>
      </c>
      <c r="J79" s="206" t="e">
        <f t="shared" si="8"/>
        <v>#DIV/0!</v>
      </c>
      <c r="K79" s="206" t="e">
        <f t="shared" si="8"/>
        <v>#DIV/0!</v>
      </c>
      <c r="L79" s="206" t="e">
        <f t="shared" si="8"/>
        <v>#DIV/0!</v>
      </c>
      <c r="M79" s="178"/>
      <c r="N79" s="73"/>
    </row>
    <row r="80" spans="1:14" s="24" customFormat="1">
      <c r="A80" s="73"/>
      <c r="C80" s="173"/>
      <c r="D80" s="174" t="s">
        <v>391</v>
      </c>
      <c r="E80" s="175"/>
      <c r="F80" s="175"/>
      <c r="G80" s="176"/>
      <c r="H80" s="178"/>
      <c r="I80" s="178"/>
      <c r="J80" s="178"/>
      <c r="K80" s="178"/>
      <c r="L80" s="178"/>
      <c r="M80" s="178"/>
      <c r="N80" s="73"/>
    </row>
    <row r="81" spans="1:82" s="24" customFormat="1">
      <c r="A81" s="73"/>
      <c r="C81" s="173" t="s">
        <v>295</v>
      </c>
      <c r="D81" s="179" t="s">
        <v>394</v>
      </c>
      <c r="E81" s="175" t="s">
        <v>277</v>
      </c>
      <c r="F81" s="175">
        <v>0</v>
      </c>
      <c r="G81" s="176"/>
      <c r="H81" s="177"/>
      <c r="I81" s="177"/>
      <c r="J81" s="177"/>
      <c r="K81" s="177"/>
      <c r="L81" s="177"/>
      <c r="M81" s="178"/>
      <c r="N81" s="73"/>
    </row>
    <row r="82" spans="1:82" s="24" customFormat="1">
      <c r="A82" s="73"/>
      <c r="C82" s="180"/>
      <c r="D82" s="181"/>
      <c r="E82" s="180"/>
      <c r="F82" s="180"/>
      <c r="G82" s="176"/>
      <c r="H82" s="178"/>
      <c r="I82" s="178"/>
      <c r="J82" s="178"/>
      <c r="K82" s="178"/>
      <c r="L82" s="178"/>
      <c r="M82" s="183"/>
      <c r="N82" s="73"/>
    </row>
    <row r="83" spans="1:82" s="24" customFormat="1">
      <c r="A83" s="73"/>
      <c r="C83" s="173">
        <v>10</v>
      </c>
      <c r="D83" s="242" t="s">
        <v>395</v>
      </c>
      <c r="E83" s="175" t="s">
        <v>38</v>
      </c>
      <c r="F83" s="175">
        <v>3</v>
      </c>
      <c r="G83" s="176"/>
      <c r="H83" s="124">
        <v>0.1</v>
      </c>
      <c r="I83" s="124">
        <v>0.53363492812715996</v>
      </c>
      <c r="J83" s="124">
        <v>0.36301103593642003</v>
      </c>
      <c r="K83" s="124">
        <v>0.26301103593642006</v>
      </c>
      <c r="L83" s="124">
        <v>0</v>
      </c>
      <c r="M83" s="119">
        <f>SUM(H83:L83)</f>
        <v>1.259657</v>
      </c>
      <c r="N83" s="73"/>
    </row>
    <row r="84" spans="1:82" s="24" customFormat="1">
      <c r="A84" s="73"/>
      <c r="C84" s="173" t="s">
        <v>396</v>
      </c>
      <c r="D84" s="174" t="s">
        <v>213</v>
      </c>
      <c r="E84" s="175" t="s">
        <v>38</v>
      </c>
      <c r="F84" s="175">
        <v>3</v>
      </c>
      <c r="G84" s="176"/>
      <c r="H84" s="177"/>
      <c r="I84" s="177"/>
      <c r="J84" s="177"/>
      <c r="K84" s="177"/>
      <c r="L84" s="177"/>
      <c r="M84" s="178"/>
      <c r="N84" s="73"/>
    </row>
    <row r="85" spans="1:82" s="24" customFormat="1">
      <c r="A85" s="73"/>
      <c r="C85" s="173" t="s">
        <v>397</v>
      </c>
      <c r="D85" s="174" t="s">
        <v>214</v>
      </c>
      <c r="E85" s="175" t="s">
        <v>38</v>
      </c>
      <c r="F85" s="175">
        <v>3</v>
      </c>
      <c r="G85" s="176"/>
      <c r="H85" s="4">
        <f>H84/Inflation!K$14</f>
        <v>0</v>
      </c>
      <c r="I85" s="4" t="e">
        <f>I84/Inflation!L$14</f>
        <v>#DIV/0!</v>
      </c>
      <c r="J85" s="4" t="e">
        <f>J84/Inflation!M$14</f>
        <v>#DIV/0!</v>
      </c>
      <c r="K85" s="4" t="e">
        <f>K84/Inflation!N$14</f>
        <v>#DIV/0!</v>
      </c>
      <c r="L85" s="4" t="e">
        <f>L84/Inflation!O$14</f>
        <v>#DIV/0!</v>
      </c>
      <c r="M85" s="178"/>
      <c r="N85" s="73"/>
    </row>
    <row r="86" spans="1:82" s="24" customFormat="1">
      <c r="A86" s="73"/>
      <c r="C86" s="117" t="s">
        <v>398</v>
      </c>
      <c r="D86" s="61" t="s">
        <v>361</v>
      </c>
      <c r="E86" s="62" t="s">
        <v>65</v>
      </c>
      <c r="F86" s="62">
        <v>1</v>
      </c>
      <c r="G86" s="70"/>
      <c r="H86" s="206">
        <f>(H85-H83)/H83</f>
        <v>-1</v>
      </c>
      <c r="I86" s="206" t="e">
        <f t="shared" ref="I86:L86" si="9">(I85-I83)/I83</f>
        <v>#DIV/0!</v>
      </c>
      <c r="J86" s="206" t="e">
        <f t="shared" si="9"/>
        <v>#DIV/0!</v>
      </c>
      <c r="K86" s="206" t="e">
        <f t="shared" si="9"/>
        <v>#DIV/0!</v>
      </c>
      <c r="L86" s="206" t="e">
        <f t="shared" si="9"/>
        <v>#DIV/0!</v>
      </c>
      <c r="M86" s="178"/>
      <c r="N86" s="73"/>
    </row>
    <row r="87" spans="1:82" s="24" customFormat="1">
      <c r="A87" s="73"/>
      <c r="C87" s="173"/>
      <c r="D87" s="174" t="s">
        <v>402</v>
      </c>
      <c r="E87" s="175"/>
      <c r="F87" s="175"/>
      <c r="G87" s="176"/>
      <c r="H87" s="178"/>
      <c r="I87" s="178"/>
      <c r="J87" s="178"/>
      <c r="K87" s="178"/>
      <c r="L87" s="178"/>
      <c r="M87" s="178"/>
      <c r="N87" s="73"/>
    </row>
    <row r="88" spans="1:82" s="24" customFormat="1">
      <c r="A88" s="73"/>
      <c r="C88" s="173" t="s">
        <v>399</v>
      </c>
      <c r="D88" s="179" t="s">
        <v>403</v>
      </c>
      <c r="E88" s="175" t="s">
        <v>277</v>
      </c>
      <c r="F88" s="175">
        <v>0</v>
      </c>
      <c r="G88" s="176"/>
      <c r="H88" s="177"/>
      <c r="I88" s="177"/>
      <c r="J88" s="177"/>
      <c r="K88" s="177"/>
      <c r="L88" s="177"/>
      <c r="M88" s="178"/>
      <c r="N88" s="105"/>
      <c r="O88" s="93"/>
    </row>
    <row r="89" spans="1:82" s="24" customFormat="1">
      <c r="A89" s="73"/>
      <c r="C89" s="173" t="s">
        <v>400</v>
      </c>
      <c r="D89" s="179" t="s">
        <v>404</v>
      </c>
      <c r="E89" s="175" t="s">
        <v>277</v>
      </c>
      <c r="F89" s="175">
        <v>0</v>
      </c>
      <c r="G89" s="176"/>
      <c r="H89" s="177"/>
      <c r="I89" s="177"/>
      <c r="J89" s="177"/>
      <c r="K89" s="177"/>
      <c r="L89" s="177"/>
      <c r="M89" s="178"/>
      <c r="N89" s="74"/>
      <c r="O89" s="67"/>
    </row>
    <row r="90" spans="1:82" s="24" customFormat="1">
      <c r="A90" s="73"/>
      <c r="C90" s="173" t="s">
        <v>401</v>
      </c>
      <c r="D90" s="179" t="s">
        <v>405</v>
      </c>
      <c r="E90" s="175" t="s">
        <v>277</v>
      </c>
      <c r="F90" s="175">
        <v>0</v>
      </c>
      <c r="G90" s="176"/>
      <c r="H90" s="177"/>
      <c r="I90" s="177"/>
      <c r="J90" s="177"/>
      <c r="K90" s="177"/>
      <c r="L90" s="177"/>
      <c r="M90" s="178"/>
      <c r="N90" s="73"/>
    </row>
    <row r="91" spans="1:82" s="24" customFormat="1">
      <c r="A91" s="73"/>
      <c r="C91" s="180"/>
      <c r="D91" s="181"/>
      <c r="E91" s="180"/>
      <c r="F91" s="180"/>
      <c r="G91" s="176"/>
      <c r="H91" s="178"/>
      <c r="I91" s="178"/>
      <c r="J91" s="178"/>
      <c r="K91" s="178"/>
      <c r="L91" s="178"/>
      <c r="M91" s="183"/>
      <c r="N91" s="73"/>
    </row>
    <row r="92" spans="1:82" s="24" customFormat="1">
      <c r="A92" s="73"/>
      <c r="C92" s="173">
        <v>11</v>
      </c>
      <c r="D92" s="242" t="s">
        <v>407</v>
      </c>
      <c r="E92" s="175" t="s">
        <v>38</v>
      </c>
      <c r="F92" s="175">
        <v>3</v>
      </c>
      <c r="G92" s="176"/>
      <c r="H92" s="124">
        <v>4.0000000000000001E-3</v>
      </c>
      <c r="I92" s="124">
        <v>0.21446000000000001</v>
      </c>
      <c r="J92" s="124">
        <v>0.39692</v>
      </c>
      <c r="K92" s="124">
        <v>0.39692</v>
      </c>
      <c r="L92" s="124">
        <v>0</v>
      </c>
      <c r="M92" s="119">
        <f>SUM(H92:L92)</f>
        <v>1.0123</v>
      </c>
      <c r="N92" s="73"/>
    </row>
    <row r="93" spans="1:82" s="24" customFormat="1">
      <c r="A93" s="73"/>
      <c r="C93" s="173" t="s">
        <v>225</v>
      </c>
      <c r="D93" s="174" t="s">
        <v>213</v>
      </c>
      <c r="E93" s="175" t="s">
        <v>38</v>
      </c>
      <c r="F93" s="175">
        <v>3</v>
      </c>
      <c r="G93" s="176"/>
      <c r="H93" s="177"/>
      <c r="I93" s="177"/>
      <c r="J93" s="177"/>
      <c r="K93" s="177"/>
      <c r="L93" s="177"/>
      <c r="M93" s="178"/>
      <c r="N93" s="73"/>
    </row>
    <row r="94" spans="1:82" s="24" customFormat="1">
      <c r="A94" s="73"/>
      <c r="C94" s="173" t="s">
        <v>226</v>
      </c>
      <c r="D94" s="174" t="s">
        <v>214</v>
      </c>
      <c r="E94" s="175" t="s">
        <v>38</v>
      </c>
      <c r="F94" s="175">
        <v>3</v>
      </c>
      <c r="G94" s="176"/>
      <c r="H94" s="4">
        <f>H93/Inflation!K$14</f>
        <v>0</v>
      </c>
      <c r="I94" s="4" t="e">
        <f>I93/Inflation!L$14</f>
        <v>#DIV/0!</v>
      </c>
      <c r="J94" s="4" t="e">
        <f>J93/Inflation!M$14</f>
        <v>#DIV/0!</v>
      </c>
      <c r="K94" s="4" t="e">
        <f>K93/Inflation!N$14</f>
        <v>#DIV/0!</v>
      </c>
      <c r="L94" s="4" t="e">
        <f>L93/Inflation!O$14</f>
        <v>#DIV/0!</v>
      </c>
      <c r="M94" s="178"/>
      <c r="N94" s="73"/>
    </row>
    <row r="95" spans="1:82">
      <c r="A95" s="73"/>
      <c r="C95" s="117" t="s">
        <v>227</v>
      </c>
      <c r="D95" s="61" t="s">
        <v>361</v>
      </c>
      <c r="E95" s="62" t="s">
        <v>65</v>
      </c>
      <c r="F95" s="62">
        <v>1</v>
      </c>
      <c r="G95" s="70"/>
      <c r="H95" s="206">
        <f>(H94-H92)/H92</f>
        <v>-1</v>
      </c>
      <c r="I95" s="206" t="e">
        <f t="shared" ref="I95:L95" si="10">(I94-I92)/I92</f>
        <v>#DIV/0!</v>
      </c>
      <c r="J95" s="206" t="e">
        <f t="shared" si="10"/>
        <v>#DIV/0!</v>
      </c>
      <c r="K95" s="206" t="e">
        <f t="shared" si="10"/>
        <v>#DIV/0!</v>
      </c>
      <c r="L95" s="206" t="e">
        <f t="shared" si="10"/>
        <v>#DIV/0!</v>
      </c>
      <c r="M95" s="178"/>
      <c r="N95" s="73"/>
      <c r="O95" s="24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49"/>
      <c r="BP95" s="49"/>
      <c r="BQ95" s="49"/>
      <c r="BR95" s="49"/>
      <c r="BS95" s="49"/>
      <c r="BT95" s="49"/>
      <c r="BU95" s="49"/>
      <c r="BV95" s="49"/>
      <c r="BW95" s="49"/>
      <c r="BX95" s="49"/>
      <c r="BY95" s="49"/>
      <c r="BZ95" s="49"/>
      <c r="CA95" s="49"/>
      <c r="CB95" s="49"/>
      <c r="CC95" s="49"/>
      <c r="CD95" s="49"/>
    </row>
    <row r="96" spans="1:82">
      <c r="A96" s="73"/>
      <c r="C96" s="173"/>
      <c r="D96" s="174" t="s">
        <v>408</v>
      </c>
      <c r="E96" s="175"/>
      <c r="F96" s="175"/>
      <c r="G96" s="176"/>
      <c r="H96" s="178"/>
      <c r="I96" s="178"/>
      <c r="J96" s="178"/>
      <c r="K96" s="178"/>
      <c r="L96" s="178"/>
      <c r="M96" s="178"/>
      <c r="N96" s="73"/>
      <c r="O96" s="24"/>
      <c r="BC96" s="49"/>
      <c r="BD96" s="49"/>
      <c r="BE96" s="49"/>
      <c r="BF96" s="49"/>
      <c r="BG96" s="49"/>
      <c r="BH96" s="49"/>
      <c r="BI96" s="49"/>
      <c r="BJ96" s="49"/>
      <c r="BK96" s="49"/>
      <c r="BL96" s="49"/>
      <c r="BM96" s="49"/>
      <c r="BN96" s="49"/>
      <c r="BO96" s="49"/>
      <c r="BP96" s="49"/>
      <c r="BQ96" s="49"/>
      <c r="BR96" s="49"/>
      <c r="BS96" s="49"/>
      <c r="BT96" s="49"/>
      <c r="BU96" s="49"/>
      <c r="BV96" s="49"/>
      <c r="BW96" s="49"/>
      <c r="BX96" s="49"/>
      <c r="BY96" s="49"/>
      <c r="BZ96" s="49"/>
      <c r="CA96" s="49"/>
      <c r="CB96" s="49"/>
      <c r="CC96" s="49"/>
      <c r="CD96" s="49"/>
    </row>
    <row r="97" spans="1:82">
      <c r="A97" s="73"/>
      <c r="C97" s="173" t="s">
        <v>228</v>
      </c>
      <c r="D97" s="179" t="s">
        <v>409</v>
      </c>
      <c r="E97" s="175" t="s">
        <v>277</v>
      </c>
      <c r="F97" s="175">
        <v>0</v>
      </c>
      <c r="G97" s="176"/>
      <c r="H97" s="177"/>
      <c r="I97" s="177"/>
      <c r="J97" s="177"/>
      <c r="K97" s="177"/>
      <c r="L97" s="177"/>
      <c r="M97" s="178"/>
      <c r="N97" s="73"/>
      <c r="O97" s="24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</row>
    <row r="98" spans="1:82">
      <c r="A98" s="73"/>
      <c r="C98" s="173" t="s">
        <v>229</v>
      </c>
      <c r="D98" s="179" t="s">
        <v>279</v>
      </c>
      <c r="E98" s="175" t="s">
        <v>277</v>
      </c>
      <c r="F98" s="175">
        <v>0</v>
      </c>
      <c r="G98" s="176"/>
      <c r="H98" s="177"/>
      <c r="I98" s="177"/>
      <c r="J98" s="177"/>
      <c r="K98" s="177"/>
      <c r="L98" s="177"/>
      <c r="M98" s="178"/>
      <c r="N98" s="73"/>
      <c r="O98" s="24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</row>
    <row r="99" spans="1:82">
      <c r="A99" s="73"/>
      <c r="C99" s="173" t="s">
        <v>230</v>
      </c>
      <c r="D99" s="179" t="s">
        <v>410</v>
      </c>
      <c r="E99" s="175" t="s">
        <v>277</v>
      </c>
      <c r="F99" s="175">
        <v>0</v>
      </c>
      <c r="G99" s="176"/>
      <c r="H99" s="177"/>
      <c r="I99" s="177"/>
      <c r="J99" s="177"/>
      <c r="K99" s="177"/>
      <c r="L99" s="177"/>
      <c r="M99" s="178"/>
      <c r="N99" s="73"/>
      <c r="O99" s="24"/>
      <c r="BT99" s="49"/>
      <c r="BU99" s="49"/>
      <c r="BV99" s="49"/>
      <c r="BW99" s="49"/>
      <c r="BX99" s="49"/>
      <c r="BY99" s="49"/>
      <c r="BZ99" s="49"/>
      <c r="CA99" s="49"/>
      <c r="CB99" s="49"/>
      <c r="CC99" s="49"/>
      <c r="CD99" s="49"/>
    </row>
    <row r="100" spans="1:82">
      <c r="A100" s="73"/>
      <c r="C100" s="173" t="s">
        <v>406</v>
      </c>
      <c r="D100" s="179" t="s">
        <v>412</v>
      </c>
      <c r="E100" s="175" t="s">
        <v>277</v>
      </c>
      <c r="F100" s="175">
        <v>0</v>
      </c>
      <c r="G100" s="176"/>
      <c r="H100" s="177"/>
      <c r="I100" s="177"/>
      <c r="J100" s="177"/>
      <c r="K100" s="177"/>
      <c r="L100" s="177"/>
      <c r="M100" s="178"/>
      <c r="N100" s="73"/>
      <c r="O100" s="24"/>
      <c r="BT100" s="49"/>
      <c r="BU100" s="49"/>
      <c r="BV100" s="49"/>
      <c r="BW100" s="49"/>
      <c r="BX100" s="49"/>
      <c r="BY100" s="49"/>
      <c r="BZ100" s="49"/>
      <c r="CA100" s="49"/>
      <c r="CB100" s="49"/>
      <c r="CC100" s="49"/>
      <c r="CD100" s="49"/>
    </row>
    <row r="101" spans="1:82">
      <c r="A101" s="73"/>
      <c r="C101" s="173" t="s">
        <v>411</v>
      </c>
      <c r="D101" s="179" t="s">
        <v>413</v>
      </c>
      <c r="E101" s="175" t="s">
        <v>277</v>
      </c>
      <c r="F101" s="175">
        <v>0</v>
      </c>
      <c r="G101" s="176"/>
      <c r="H101" s="177"/>
      <c r="I101" s="177"/>
      <c r="J101" s="177"/>
      <c r="K101" s="177"/>
      <c r="L101" s="177"/>
      <c r="M101" s="178"/>
      <c r="N101" s="73"/>
      <c r="O101" s="24"/>
      <c r="BT101" s="49"/>
      <c r="BU101" s="49"/>
      <c r="BV101" s="49"/>
      <c r="BW101" s="49"/>
      <c r="BX101" s="49"/>
      <c r="BY101" s="49"/>
      <c r="BZ101" s="49"/>
      <c r="CA101" s="49"/>
      <c r="CB101" s="49"/>
      <c r="CC101" s="49"/>
      <c r="CD101" s="49"/>
    </row>
    <row r="102" spans="1:82">
      <c r="A102" s="73"/>
      <c r="C102" s="121"/>
      <c r="D102" s="122"/>
      <c r="E102" s="121"/>
      <c r="F102" s="121"/>
      <c r="G102" s="70"/>
      <c r="H102" s="120"/>
      <c r="I102" s="120"/>
      <c r="J102" s="120"/>
      <c r="K102" s="120"/>
      <c r="L102" s="120"/>
      <c r="M102" s="123"/>
      <c r="N102" s="73"/>
      <c r="O102" s="24"/>
      <c r="BT102" s="49"/>
      <c r="BU102" s="49"/>
      <c r="BV102" s="49"/>
      <c r="BW102" s="49"/>
      <c r="BX102" s="49"/>
      <c r="BY102" s="49"/>
      <c r="BZ102" s="49"/>
      <c r="CA102" s="49"/>
      <c r="CB102" s="49"/>
      <c r="CC102" s="49"/>
      <c r="CD102" s="49"/>
    </row>
    <row r="103" spans="1:82">
      <c r="A103" s="73"/>
      <c r="C103" s="162">
        <v>11</v>
      </c>
      <c r="D103" s="163" t="s">
        <v>414</v>
      </c>
      <c r="E103" s="164"/>
      <c r="F103" s="164"/>
      <c r="G103" s="125"/>
      <c r="H103" s="124">
        <v>0</v>
      </c>
      <c r="I103" s="124">
        <v>0</v>
      </c>
      <c r="J103" s="124">
        <v>0</v>
      </c>
      <c r="K103" s="124">
        <v>0</v>
      </c>
      <c r="L103" s="124">
        <v>0</v>
      </c>
      <c r="M103" s="119">
        <f>SUM(H103:L103)</f>
        <v>0</v>
      </c>
      <c r="N103" s="73"/>
      <c r="O103" s="24"/>
      <c r="BT103" s="49"/>
      <c r="BU103" s="49"/>
      <c r="BV103" s="49"/>
      <c r="BW103" s="49"/>
      <c r="BX103" s="49"/>
      <c r="BY103" s="49"/>
      <c r="BZ103" s="49"/>
      <c r="CA103" s="49"/>
      <c r="CB103" s="49"/>
      <c r="CC103" s="49"/>
      <c r="CD103" s="49"/>
    </row>
    <row r="104" spans="1:82">
      <c r="A104" s="73"/>
      <c r="C104" s="162" t="s">
        <v>225</v>
      </c>
      <c r="D104" s="163" t="s">
        <v>213</v>
      </c>
      <c r="E104" s="164" t="s">
        <v>38</v>
      </c>
      <c r="F104" s="164">
        <v>3</v>
      </c>
      <c r="G104" s="70"/>
      <c r="H104" s="118"/>
      <c r="I104" s="118"/>
      <c r="J104" s="118"/>
      <c r="K104" s="118"/>
      <c r="L104" s="118"/>
      <c r="M104" s="178"/>
      <c r="N104" s="73"/>
      <c r="O104" s="24"/>
      <c r="BT104" s="49"/>
      <c r="BU104" s="49"/>
      <c r="BV104" s="49"/>
      <c r="BW104" s="49"/>
      <c r="BX104" s="49"/>
      <c r="BY104" s="49"/>
      <c r="BZ104" s="49"/>
      <c r="CA104" s="49"/>
      <c r="CB104" s="49"/>
      <c r="CC104" s="49"/>
      <c r="CD104" s="49"/>
    </row>
    <row r="105" spans="1:82">
      <c r="A105" s="73"/>
      <c r="C105" s="162" t="s">
        <v>226</v>
      </c>
      <c r="D105" s="163" t="s">
        <v>214</v>
      </c>
      <c r="E105" s="164" t="s">
        <v>38</v>
      </c>
      <c r="F105" s="164">
        <v>3</v>
      </c>
      <c r="G105" s="70"/>
      <c r="H105" s="4">
        <f>H104/Inflation!K$14</f>
        <v>0</v>
      </c>
      <c r="I105" s="4" t="e">
        <f>I104/Inflation!L$14</f>
        <v>#DIV/0!</v>
      </c>
      <c r="J105" s="4" t="e">
        <f>J104/Inflation!M$14</f>
        <v>#DIV/0!</v>
      </c>
      <c r="K105" s="4" t="e">
        <f>K104/Inflation!N$14</f>
        <v>#DIV/0!</v>
      </c>
      <c r="L105" s="4" t="e">
        <f>L104/Inflation!O$14</f>
        <v>#DIV/0!</v>
      </c>
      <c r="M105" s="178"/>
      <c r="N105" s="73"/>
      <c r="O105" s="24"/>
      <c r="BT105" s="49"/>
      <c r="BU105" s="49"/>
      <c r="BV105" s="49"/>
      <c r="BW105" s="49"/>
      <c r="BX105" s="49"/>
      <c r="BY105" s="49"/>
      <c r="BZ105" s="49"/>
      <c r="CA105" s="49"/>
      <c r="CB105" s="49"/>
      <c r="CC105" s="49"/>
      <c r="CD105" s="49"/>
    </row>
    <row r="106" spans="1:82">
      <c r="A106" s="73"/>
      <c r="C106" s="162"/>
      <c r="D106" s="163" t="s">
        <v>414</v>
      </c>
      <c r="E106" s="164"/>
      <c r="F106" s="164"/>
      <c r="G106" s="70"/>
      <c r="H106" s="120"/>
      <c r="I106" s="120"/>
      <c r="J106" s="120"/>
      <c r="K106" s="120"/>
      <c r="L106" s="120"/>
      <c r="M106" s="178"/>
      <c r="N106" s="73"/>
      <c r="O106" s="24"/>
      <c r="BT106" s="49"/>
      <c r="BU106" s="49"/>
      <c r="BV106" s="49"/>
      <c r="BW106" s="49"/>
      <c r="BX106" s="49"/>
      <c r="BY106" s="49"/>
      <c r="BZ106" s="49"/>
      <c r="CA106" s="49"/>
      <c r="CB106" s="49"/>
      <c r="CC106" s="49"/>
      <c r="CD106" s="49"/>
    </row>
    <row r="107" spans="1:82">
      <c r="A107" s="73"/>
      <c r="C107" s="162" t="s">
        <v>227</v>
      </c>
      <c r="D107" s="131" t="s">
        <v>130</v>
      </c>
      <c r="E107" s="164" t="s">
        <v>40</v>
      </c>
      <c r="F107" s="164">
        <v>0</v>
      </c>
      <c r="G107" s="70"/>
      <c r="H107" s="160"/>
      <c r="I107" s="160"/>
      <c r="J107" s="160"/>
      <c r="K107" s="160"/>
      <c r="L107" s="160"/>
      <c r="M107" s="178"/>
      <c r="N107" s="73"/>
      <c r="O107" s="24"/>
      <c r="BT107" s="49"/>
      <c r="BU107" s="49"/>
      <c r="BV107" s="49"/>
      <c r="BW107" s="49"/>
      <c r="BX107" s="49"/>
      <c r="BY107" s="49"/>
      <c r="BZ107" s="49"/>
      <c r="CA107" s="49"/>
      <c r="CB107" s="49"/>
      <c r="CC107" s="49"/>
      <c r="CD107" s="49"/>
    </row>
    <row r="108" spans="1:82">
      <c r="A108" s="73"/>
      <c r="C108" s="162" t="s">
        <v>228</v>
      </c>
      <c r="D108" s="131" t="s">
        <v>130</v>
      </c>
      <c r="E108" s="164" t="s">
        <v>40</v>
      </c>
      <c r="F108" s="164">
        <v>0</v>
      </c>
      <c r="G108" s="70"/>
      <c r="H108" s="160"/>
      <c r="I108" s="160"/>
      <c r="J108" s="160"/>
      <c r="K108" s="160"/>
      <c r="L108" s="160"/>
      <c r="M108" s="178"/>
      <c r="N108" s="73"/>
      <c r="O108" s="24"/>
      <c r="BT108" s="49"/>
      <c r="BU108" s="49"/>
      <c r="BV108" s="49"/>
      <c r="BW108" s="49"/>
      <c r="BX108" s="49"/>
      <c r="BY108" s="49"/>
      <c r="BZ108" s="49"/>
      <c r="CA108" s="49"/>
      <c r="CB108" s="49"/>
      <c r="CC108" s="49"/>
      <c r="CD108" s="49"/>
    </row>
    <row r="109" spans="1:82">
      <c r="A109" s="73"/>
      <c r="C109" s="162" t="s">
        <v>229</v>
      </c>
      <c r="D109" s="131" t="s">
        <v>130</v>
      </c>
      <c r="E109" s="164" t="s">
        <v>40</v>
      </c>
      <c r="F109" s="164">
        <v>0</v>
      </c>
      <c r="G109" s="70"/>
      <c r="H109" s="160"/>
      <c r="I109" s="160"/>
      <c r="J109" s="160"/>
      <c r="K109" s="160"/>
      <c r="L109" s="160"/>
      <c r="M109" s="178"/>
      <c r="N109" s="73"/>
      <c r="O109" s="24"/>
      <c r="BT109" s="49"/>
      <c r="BU109" s="49"/>
      <c r="BV109" s="49"/>
      <c r="BW109" s="49"/>
      <c r="BX109" s="49"/>
      <c r="BY109" s="49"/>
      <c r="BZ109" s="49"/>
      <c r="CA109" s="49"/>
      <c r="CB109" s="49"/>
      <c r="CC109" s="49"/>
      <c r="CD109" s="49"/>
    </row>
    <row r="110" spans="1:82">
      <c r="A110" s="73"/>
      <c r="C110" s="162" t="s">
        <v>230</v>
      </c>
      <c r="D110" s="131" t="s">
        <v>130</v>
      </c>
      <c r="E110" s="164" t="s">
        <v>40</v>
      </c>
      <c r="F110" s="164">
        <v>0</v>
      </c>
      <c r="G110" s="70"/>
      <c r="H110" s="160"/>
      <c r="I110" s="160"/>
      <c r="J110" s="160"/>
      <c r="K110" s="160"/>
      <c r="L110" s="160"/>
      <c r="M110" s="178"/>
      <c r="N110" s="73"/>
      <c r="O110" s="24"/>
      <c r="BT110" s="49"/>
      <c r="BU110" s="49"/>
      <c r="BV110" s="49"/>
      <c r="BW110" s="49"/>
      <c r="BX110" s="49"/>
      <c r="BY110" s="49"/>
      <c r="BZ110" s="49"/>
      <c r="CA110" s="49"/>
      <c r="CB110" s="49"/>
      <c r="CC110" s="49"/>
      <c r="CD110" s="49"/>
    </row>
    <row r="111" spans="1:82">
      <c r="A111" s="73"/>
      <c r="C111" s="121"/>
      <c r="D111" s="122"/>
      <c r="E111" s="121"/>
      <c r="F111" s="121"/>
      <c r="G111" s="70"/>
      <c r="H111" s="120"/>
      <c r="I111" s="120"/>
      <c r="J111" s="120"/>
      <c r="K111" s="120"/>
      <c r="L111" s="120"/>
      <c r="M111" s="123"/>
      <c r="N111" s="73"/>
      <c r="O111" s="24"/>
      <c r="BT111" s="49"/>
      <c r="BU111" s="49"/>
      <c r="BV111" s="49"/>
      <c r="BW111" s="49"/>
      <c r="BX111" s="49"/>
      <c r="BY111" s="49"/>
      <c r="BZ111" s="49"/>
      <c r="CA111" s="49"/>
      <c r="CB111" s="49"/>
      <c r="CC111" s="49"/>
      <c r="CD111" s="49"/>
    </row>
    <row r="112" spans="1:82">
      <c r="A112" s="73"/>
      <c r="C112" s="117">
        <v>12</v>
      </c>
      <c r="D112" s="61" t="s">
        <v>267</v>
      </c>
      <c r="E112" s="62" t="s">
        <v>38</v>
      </c>
      <c r="F112" s="62">
        <v>3</v>
      </c>
      <c r="G112" s="70"/>
      <c r="H112" s="161">
        <f>H103+H92+H83+H76+H69+H62+H55+H48+H40+H29+H21+H12</f>
        <v>0.50991841360000001</v>
      </c>
      <c r="I112" s="161">
        <f t="shared" ref="I112:M112" si="11">I103+I92+I83+I76+I69+I62+I55+I48+I40+I29+I21+I12</f>
        <v>1.5263127595230237</v>
      </c>
      <c r="J112" s="161">
        <f t="shared" si="11"/>
        <v>1.7602028477498521</v>
      </c>
      <c r="K112" s="161">
        <f t="shared" si="11"/>
        <v>1.8805187221843844</v>
      </c>
      <c r="L112" s="161">
        <f t="shared" si="11"/>
        <v>0.6952882086425668</v>
      </c>
      <c r="M112" s="161">
        <f t="shared" si="11"/>
        <v>6.3722409516998271</v>
      </c>
      <c r="N112" s="73"/>
      <c r="O112" s="24"/>
      <c r="BT112" s="49"/>
      <c r="BU112" s="49"/>
      <c r="BV112" s="49"/>
      <c r="BW112" s="49"/>
      <c r="BX112" s="49"/>
      <c r="BY112" s="49"/>
      <c r="BZ112" s="49"/>
      <c r="CA112" s="49"/>
      <c r="CB112" s="49"/>
      <c r="CC112" s="49"/>
      <c r="CD112" s="49"/>
    </row>
    <row r="113" spans="1:82">
      <c r="A113" s="73"/>
      <c r="C113" s="117">
        <v>13</v>
      </c>
      <c r="D113" s="61" t="s">
        <v>241</v>
      </c>
      <c r="E113" s="62" t="s">
        <v>38</v>
      </c>
      <c r="F113" s="62">
        <v>3</v>
      </c>
      <c r="G113" s="70"/>
      <c r="H113" s="161">
        <f>H104+H93+H84+H77+H70+H63+H56+H49+H41+H30+H22+H13</f>
        <v>0</v>
      </c>
      <c r="I113" s="161">
        <f t="shared" ref="I113:L113" si="12">I104+I93+I84+I77+I70+I63+I56+I49+I41+I30+I22+I13</f>
        <v>0</v>
      </c>
      <c r="J113" s="161">
        <f t="shared" si="12"/>
        <v>0</v>
      </c>
      <c r="K113" s="161">
        <f t="shared" si="12"/>
        <v>0</v>
      </c>
      <c r="L113" s="161">
        <f t="shared" si="12"/>
        <v>0</v>
      </c>
      <c r="M113" s="161">
        <f>SUM(H113:L113)</f>
        <v>0</v>
      </c>
      <c r="N113" s="73"/>
      <c r="O113" s="24"/>
      <c r="BT113" s="49"/>
      <c r="BU113" s="49"/>
      <c r="BV113" s="49"/>
      <c r="BW113" s="49"/>
      <c r="BX113" s="49"/>
      <c r="BY113" s="49"/>
      <c r="BZ113" s="49"/>
      <c r="CA113" s="49"/>
      <c r="CB113" s="49"/>
      <c r="CC113" s="49"/>
      <c r="CD113" s="49"/>
    </row>
    <row r="114" spans="1:82">
      <c r="A114" s="73"/>
      <c r="C114" s="117">
        <v>14</v>
      </c>
      <c r="D114" s="61" t="s">
        <v>242</v>
      </c>
      <c r="E114" s="62" t="s">
        <v>38</v>
      </c>
      <c r="F114" s="62">
        <v>3</v>
      </c>
      <c r="G114" s="70"/>
      <c r="H114" s="161">
        <f>H105+H94+H85+H78+H71+H64+H57+H50+H42+H31+H23+H14</f>
        <v>0</v>
      </c>
      <c r="I114" s="161" t="e">
        <f t="shared" ref="I114:L114" si="13">I105+I94+I85+I78+I71+I64+I57+I50+I42+I31+I23+I14</f>
        <v>#DIV/0!</v>
      </c>
      <c r="J114" s="161" t="e">
        <f t="shared" si="13"/>
        <v>#DIV/0!</v>
      </c>
      <c r="K114" s="161" t="e">
        <f t="shared" si="13"/>
        <v>#DIV/0!</v>
      </c>
      <c r="L114" s="161" t="e">
        <f t="shared" si="13"/>
        <v>#DIV/0!</v>
      </c>
      <c r="M114" s="5" t="e">
        <f>SUM(H114:L114)</f>
        <v>#DIV/0!</v>
      </c>
      <c r="N114" s="73"/>
      <c r="O114" s="24"/>
      <c r="BT114" s="49"/>
      <c r="BU114" s="49"/>
      <c r="BV114" s="49"/>
      <c r="BW114" s="49"/>
      <c r="BX114" s="49"/>
      <c r="BY114" s="49"/>
      <c r="BZ114" s="49"/>
      <c r="CA114" s="49"/>
      <c r="CB114" s="49"/>
      <c r="CC114" s="49"/>
      <c r="CD114" s="49"/>
    </row>
    <row r="115" spans="1:82">
      <c r="A115" s="73"/>
      <c r="C115" s="117">
        <v>15</v>
      </c>
      <c r="D115" s="61" t="s">
        <v>265</v>
      </c>
      <c r="E115" s="62" t="s">
        <v>38</v>
      </c>
      <c r="F115" s="62">
        <v>3</v>
      </c>
      <c r="G115" s="70"/>
      <c r="H115" s="161">
        <f>H114-H112</f>
        <v>-0.50991841360000001</v>
      </c>
      <c r="I115" s="161" t="e">
        <f t="shared" ref="I115:L115" si="14">I114-I112</f>
        <v>#DIV/0!</v>
      </c>
      <c r="J115" s="161" t="e">
        <f t="shared" si="14"/>
        <v>#DIV/0!</v>
      </c>
      <c r="K115" s="161" t="e">
        <f t="shared" si="14"/>
        <v>#DIV/0!</v>
      </c>
      <c r="L115" s="161" t="e">
        <f t="shared" si="14"/>
        <v>#DIV/0!</v>
      </c>
      <c r="M115" s="5" t="e">
        <f>SUM(H115:L115)</f>
        <v>#DIV/0!</v>
      </c>
      <c r="N115" s="73"/>
      <c r="O115" s="24"/>
      <c r="BT115" s="49"/>
      <c r="BU115" s="49"/>
      <c r="BV115" s="49"/>
      <c r="BW115" s="49"/>
      <c r="BX115" s="49"/>
      <c r="BY115" s="49"/>
      <c r="BZ115" s="49"/>
      <c r="CA115" s="49"/>
      <c r="CB115" s="49"/>
      <c r="CC115" s="49"/>
      <c r="CD115" s="49"/>
    </row>
    <row r="116" spans="1:82">
      <c r="A116" s="73"/>
      <c r="N116" s="73"/>
      <c r="O116" s="24"/>
    </row>
    <row r="117" spans="1:82" ht="16" thickBot="1">
      <c r="A117" s="73"/>
      <c r="B117" s="75"/>
      <c r="C117" s="76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77"/>
      <c r="O117" s="24"/>
    </row>
    <row r="118" spans="1:82">
      <c r="C118" s="78"/>
      <c r="D118" s="24"/>
      <c r="E118" s="24"/>
      <c r="F118" s="24"/>
      <c r="H118" s="24"/>
      <c r="I118" s="24"/>
      <c r="K118" s="24"/>
      <c r="L118" s="24"/>
      <c r="M118" s="24"/>
      <c r="N118" s="24"/>
      <c r="O118" s="24"/>
    </row>
    <row r="119" spans="1:82">
      <c r="A119" s="49"/>
      <c r="B119" s="49"/>
    </row>
    <row r="120" spans="1:82">
      <c r="A120" s="49"/>
      <c r="B120" s="49"/>
    </row>
    <row r="121" spans="1:82">
      <c r="A121" s="49"/>
      <c r="B121" s="49"/>
    </row>
    <row r="122" spans="1:82">
      <c r="A122" s="49"/>
      <c r="B122" s="49"/>
    </row>
    <row r="123" spans="1:82">
      <c r="A123" s="49"/>
      <c r="B123" s="49"/>
    </row>
  </sheetData>
  <sheetProtection sheet="1" objects="1" scenarios="1"/>
  <mergeCells count="2">
    <mergeCell ref="H5:L5"/>
    <mergeCell ref="H11:L11"/>
  </mergeCells>
  <pageMargins left="0.70866141732283472" right="0.70866141732283472" top="0.74803149606299213" bottom="0.74803149606299213" header="0.31496062992125984" footer="0.31496062992125984"/>
  <pageSetup paperSize="8" scale="92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09FFD-766D-459A-81C7-5151385020F4}">
  <dimension ref="A1:O37"/>
  <sheetViews>
    <sheetView zoomScale="80" zoomScaleNormal="80" workbookViewId="0">
      <selection sqref="A1:XFD1048576"/>
    </sheetView>
  </sheetViews>
  <sheetFormatPr defaultRowHeight="15.5"/>
  <cols>
    <col min="4" max="4" width="42.61328125" bestFit="1" customWidth="1"/>
  </cols>
  <sheetData>
    <row r="1" spans="1:14" ht="16" thickBo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>
      <c r="A2" s="24"/>
      <c r="B2" s="101"/>
      <c r="C2" s="26"/>
      <c r="D2" s="90"/>
      <c r="E2" s="102"/>
      <c r="F2" s="102"/>
      <c r="G2" s="90"/>
      <c r="H2" s="90"/>
      <c r="I2" s="90"/>
      <c r="J2" s="90"/>
      <c r="K2" s="90"/>
      <c r="L2" s="90"/>
      <c r="M2" s="103"/>
      <c r="N2" s="93"/>
    </row>
    <row r="3" spans="1:14">
      <c r="A3" s="24"/>
      <c r="B3" s="104"/>
      <c r="C3" s="32" t="s">
        <v>200</v>
      </c>
      <c r="D3" s="93"/>
      <c r="E3" s="70"/>
      <c r="F3" s="34"/>
      <c r="G3" s="93"/>
      <c r="H3" s="93"/>
      <c r="I3" s="93"/>
      <c r="J3" s="93"/>
      <c r="K3" s="93"/>
      <c r="L3" s="93"/>
      <c r="M3" s="105"/>
      <c r="N3" s="93"/>
    </row>
    <row r="4" spans="1:14">
      <c r="A4" s="24"/>
      <c r="B4" s="104"/>
      <c r="C4" s="36" t="s">
        <v>420</v>
      </c>
      <c r="D4" s="93"/>
      <c r="E4" s="70"/>
      <c r="F4" s="34"/>
      <c r="G4" s="93"/>
      <c r="H4" s="93"/>
      <c r="I4" s="93"/>
      <c r="J4" s="93"/>
      <c r="K4" s="93"/>
      <c r="L4" s="93"/>
      <c r="M4" s="105"/>
      <c r="N4" s="93"/>
    </row>
    <row r="5" spans="1:14">
      <c r="A5" s="24"/>
      <c r="B5" s="104"/>
      <c r="C5" s="37"/>
      <c r="D5" s="93"/>
      <c r="E5" s="70"/>
      <c r="F5" s="70"/>
      <c r="G5" s="93"/>
      <c r="H5" s="250" t="s">
        <v>353</v>
      </c>
      <c r="I5" s="253"/>
      <c r="J5" s="253"/>
      <c r="K5" s="253"/>
      <c r="L5" s="254"/>
      <c r="M5" s="105"/>
      <c r="N5" s="93"/>
    </row>
    <row r="6" spans="1:14">
      <c r="A6" s="38"/>
      <c r="B6" s="106"/>
      <c r="C6" s="40"/>
      <c r="D6" s="70"/>
      <c r="E6" s="70"/>
      <c r="F6" s="70"/>
      <c r="G6" s="70"/>
      <c r="H6" s="108">
        <v>1</v>
      </c>
      <c r="I6" s="108">
        <v>2</v>
      </c>
      <c r="J6" s="108">
        <v>3</v>
      </c>
      <c r="K6" s="108">
        <v>4</v>
      </c>
      <c r="L6" s="108">
        <v>5</v>
      </c>
      <c r="M6" s="109"/>
      <c r="N6" s="70"/>
    </row>
    <row r="7" spans="1:14">
      <c r="A7" s="24"/>
      <c r="B7" s="104"/>
      <c r="C7" s="44"/>
      <c r="D7" s="207"/>
      <c r="E7" s="208"/>
      <c r="F7" s="208"/>
      <c r="G7" s="93"/>
      <c r="H7" s="47" t="s">
        <v>17</v>
      </c>
      <c r="I7" s="47" t="s">
        <v>17</v>
      </c>
      <c r="J7" s="47" t="s">
        <v>17</v>
      </c>
      <c r="K7" s="47" t="s">
        <v>17</v>
      </c>
      <c r="L7" s="47" t="s">
        <v>17</v>
      </c>
      <c r="M7" s="105"/>
      <c r="N7" s="93"/>
    </row>
    <row r="8" spans="1:14">
      <c r="A8" s="24"/>
      <c r="B8" s="104"/>
      <c r="C8" s="113"/>
      <c r="D8" s="51" t="s">
        <v>7</v>
      </c>
      <c r="E8" s="47" t="s">
        <v>8</v>
      </c>
      <c r="F8" s="47" t="s">
        <v>9</v>
      </c>
      <c r="G8" s="93"/>
      <c r="H8" s="47" t="s">
        <v>16</v>
      </c>
      <c r="I8" s="47" t="s">
        <v>14</v>
      </c>
      <c r="J8" s="47" t="s">
        <v>14</v>
      </c>
      <c r="K8" s="47" t="s">
        <v>16</v>
      </c>
      <c r="L8" s="47" t="s">
        <v>16</v>
      </c>
      <c r="M8" s="105"/>
      <c r="N8" s="93"/>
    </row>
    <row r="9" spans="1:14">
      <c r="A9" s="24"/>
      <c r="B9" s="104"/>
      <c r="C9" s="114"/>
      <c r="D9" s="115"/>
      <c r="E9" s="116"/>
      <c r="F9" s="116"/>
      <c r="G9" s="93"/>
      <c r="H9" s="55" t="s">
        <v>415</v>
      </c>
      <c r="I9" s="55" t="s">
        <v>416</v>
      </c>
      <c r="J9" s="55" t="s">
        <v>417</v>
      </c>
      <c r="K9" s="55" t="s">
        <v>418</v>
      </c>
      <c r="L9" s="55" t="s">
        <v>439</v>
      </c>
      <c r="M9" s="105"/>
      <c r="N9" s="93"/>
    </row>
    <row r="10" spans="1:14">
      <c r="A10" s="24"/>
      <c r="B10" s="104"/>
      <c r="C10" s="93"/>
      <c r="D10" s="93"/>
      <c r="E10" s="70"/>
      <c r="F10" s="70"/>
      <c r="G10" s="93"/>
      <c r="H10" s="40"/>
      <c r="I10" s="40"/>
      <c r="J10" s="40"/>
      <c r="K10" s="40"/>
      <c r="L10" s="40"/>
      <c r="M10" s="105"/>
      <c r="N10" s="93"/>
    </row>
    <row r="11" spans="1:14">
      <c r="A11" s="24"/>
      <c r="B11" s="104"/>
      <c r="C11" s="57" t="s">
        <v>0</v>
      </c>
      <c r="D11" s="58" t="s">
        <v>421</v>
      </c>
      <c r="E11" s="209"/>
      <c r="F11" s="93"/>
      <c r="G11" s="93"/>
      <c r="H11" s="40"/>
      <c r="I11" s="40"/>
      <c r="J11" s="40"/>
      <c r="K11" s="40"/>
      <c r="L11" s="40"/>
      <c r="M11" s="105"/>
      <c r="N11" s="93"/>
    </row>
    <row r="12" spans="1:14">
      <c r="A12" s="24"/>
      <c r="B12" s="104"/>
      <c r="C12" s="117">
        <v>1</v>
      </c>
      <c r="D12" s="61" t="s">
        <v>426</v>
      </c>
      <c r="E12" s="62" t="s">
        <v>38</v>
      </c>
      <c r="F12" s="62">
        <v>3</v>
      </c>
      <c r="G12" s="93"/>
      <c r="H12" s="213"/>
      <c r="I12" s="213"/>
      <c r="J12" s="213"/>
      <c r="K12" s="213"/>
      <c r="L12" s="213"/>
      <c r="M12" s="105"/>
      <c r="N12" s="93"/>
    </row>
    <row r="13" spans="1:14">
      <c r="A13" s="24"/>
      <c r="B13" s="104"/>
      <c r="E13" s="93"/>
      <c r="F13" s="93"/>
      <c r="H13" s="93"/>
      <c r="I13" s="93"/>
      <c r="J13" s="93"/>
      <c r="K13" s="93"/>
      <c r="L13" s="93"/>
      <c r="M13" s="105"/>
      <c r="N13" s="93"/>
    </row>
    <row r="14" spans="1:14">
      <c r="A14" s="24"/>
      <c r="B14" s="104"/>
      <c r="C14" s="57" t="s">
        <v>1</v>
      </c>
      <c r="D14" s="58" t="s">
        <v>422</v>
      </c>
      <c r="E14" s="209"/>
      <c r="F14" s="93"/>
      <c r="G14" s="93"/>
      <c r="H14" s="16"/>
      <c r="I14" s="16"/>
      <c r="J14" s="16"/>
      <c r="K14" s="16"/>
      <c r="L14" s="16"/>
      <c r="M14" s="105"/>
      <c r="N14" s="93"/>
    </row>
    <row r="15" spans="1:14">
      <c r="A15" s="24"/>
      <c r="B15" s="104"/>
      <c r="C15" s="117">
        <v>2</v>
      </c>
      <c r="D15" s="61" t="s">
        <v>425</v>
      </c>
      <c r="E15" s="62" t="s">
        <v>277</v>
      </c>
      <c r="F15" s="62">
        <v>0</v>
      </c>
      <c r="G15" s="93"/>
      <c r="H15" s="210"/>
      <c r="I15" s="210"/>
      <c r="J15" s="210"/>
      <c r="K15" s="210"/>
      <c r="L15" s="210"/>
      <c r="M15" s="105"/>
      <c r="N15" s="93"/>
    </row>
    <row r="16" spans="1:14">
      <c r="A16" s="24"/>
      <c r="B16" s="104"/>
      <c r="C16" s="93"/>
      <c r="D16" s="93"/>
      <c r="E16" s="93"/>
      <c r="F16" s="93"/>
      <c r="G16" s="93"/>
      <c r="H16" s="212"/>
      <c r="I16" s="212"/>
      <c r="J16" s="212"/>
      <c r="K16" s="212"/>
      <c r="L16" s="212"/>
      <c r="M16" s="105"/>
      <c r="N16" s="93"/>
    </row>
    <row r="17" spans="1:15">
      <c r="A17" s="24"/>
      <c r="B17" s="104"/>
      <c r="C17" s="57" t="s">
        <v>10</v>
      </c>
      <c r="D17" s="58" t="s">
        <v>423</v>
      </c>
      <c r="E17" s="209"/>
      <c r="F17" s="93"/>
      <c r="G17" s="93"/>
      <c r="H17" s="16"/>
      <c r="I17" s="16"/>
      <c r="J17" s="16"/>
      <c r="K17" s="16"/>
      <c r="L17" s="16"/>
      <c r="M17" s="105"/>
      <c r="N17" s="93"/>
    </row>
    <row r="18" spans="1:15">
      <c r="A18" s="24"/>
      <c r="B18" s="104"/>
      <c r="C18" s="117">
        <v>3</v>
      </c>
      <c r="D18" s="61" t="s">
        <v>427</v>
      </c>
      <c r="E18" s="62" t="s">
        <v>38</v>
      </c>
      <c r="F18" s="62">
        <v>3</v>
      </c>
      <c r="G18" s="93"/>
      <c r="H18" s="213"/>
      <c r="I18" s="213"/>
      <c r="J18" s="213"/>
      <c r="K18" s="213"/>
      <c r="L18" s="213"/>
      <c r="M18" s="105"/>
      <c r="N18" s="93"/>
    </row>
    <row r="19" spans="1:15">
      <c r="A19" s="73"/>
      <c r="C19" s="117">
        <v>4</v>
      </c>
      <c r="D19" s="61" t="s">
        <v>428</v>
      </c>
      <c r="E19" s="62" t="s">
        <v>38</v>
      </c>
      <c r="F19" s="62">
        <v>3</v>
      </c>
      <c r="G19" s="93"/>
      <c r="H19" s="213"/>
      <c r="I19" s="213"/>
      <c r="J19" s="213"/>
      <c r="K19" s="213"/>
      <c r="L19" s="213"/>
      <c r="M19" s="105"/>
      <c r="N19" s="24"/>
    </row>
    <row r="20" spans="1:15">
      <c r="A20" s="24"/>
      <c r="B20" s="104"/>
      <c r="C20" s="117">
        <v>5</v>
      </c>
      <c r="D20" s="61" t="s">
        <v>429</v>
      </c>
      <c r="E20" s="62" t="s">
        <v>38</v>
      </c>
      <c r="F20" s="62">
        <v>3</v>
      </c>
      <c r="G20" s="93"/>
      <c r="H20" s="213"/>
      <c r="I20" s="213"/>
      <c r="J20" s="213"/>
      <c r="K20" s="213"/>
      <c r="L20" s="213"/>
      <c r="M20" s="105"/>
      <c r="N20" s="24"/>
    </row>
    <row r="21" spans="1:15">
      <c r="A21" s="24"/>
      <c r="B21" s="104"/>
      <c r="E21" s="93"/>
      <c r="F21" s="93"/>
      <c r="H21" s="245"/>
      <c r="I21" s="245"/>
      <c r="J21" s="245"/>
      <c r="K21" s="245"/>
      <c r="L21" s="245"/>
      <c r="M21" s="105"/>
      <c r="N21" s="93"/>
      <c r="O21" s="70"/>
    </row>
    <row r="22" spans="1:15">
      <c r="A22" s="24"/>
      <c r="B22" s="104"/>
      <c r="C22" s="57" t="s">
        <v>11</v>
      </c>
      <c r="D22" s="57" t="s">
        <v>424</v>
      </c>
      <c r="E22" s="209"/>
      <c r="F22" s="93"/>
      <c r="G22" s="70"/>
      <c r="H22" s="70"/>
      <c r="I22" s="70"/>
      <c r="J22" s="70"/>
      <c r="K22" s="70"/>
      <c r="L22" s="70"/>
      <c r="M22" s="105"/>
      <c r="N22" s="93"/>
    </row>
    <row r="23" spans="1:15">
      <c r="A23" s="24"/>
      <c r="B23" s="104"/>
      <c r="C23" s="62">
        <v>6</v>
      </c>
      <c r="D23" s="61" t="s">
        <v>347</v>
      </c>
      <c r="E23" s="117" t="s">
        <v>346</v>
      </c>
      <c r="F23" s="62">
        <v>3</v>
      </c>
      <c r="G23" s="245"/>
      <c r="H23" s="210"/>
      <c r="I23" s="210"/>
      <c r="J23" s="210"/>
      <c r="K23" s="210"/>
      <c r="L23" s="210"/>
      <c r="M23" s="105"/>
      <c r="N23" s="93"/>
    </row>
    <row r="24" spans="1:15">
      <c r="A24" s="24"/>
      <c r="B24" s="104"/>
      <c r="C24" s="62">
        <v>7</v>
      </c>
      <c r="D24" s="61" t="s">
        <v>348</v>
      </c>
      <c r="E24" s="117" t="s">
        <v>346</v>
      </c>
      <c r="F24" s="62">
        <v>3</v>
      </c>
      <c r="G24" s="245"/>
      <c r="H24" s="210"/>
      <c r="I24" s="210"/>
      <c r="J24" s="210"/>
      <c r="K24" s="210"/>
      <c r="L24" s="210"/>
      <c r="M24" s="105"/>
      <c r="N24" s="93"/>
    </row>
    <row r="25" spans="1:15">
      <c r="A25" s="24"/>
      <c r="B25" s="104"/>
      <c r="C25" s="62">
        <v>8</v>
      </c>
      <c r="D25" s="61" t="s">
        <v>349</v>
      </c>
      <c r="E25" s="117" t="s">
        <v>346</v>
      </c>
      <c r="F25" s="62">
        <v>3</v>
      </c>
      <c r="G25" s="245"/>
      <c r="H25" s="210"/>
      <c r="I25" s="210"/>
      <c r="J25" s="210"/>
      <c r="K25" s="210"/>
      <c r="L25" s="210"/>
      <c r="M25" s="105"/>
      <c r="N25" s="93"/>
    </row>
    <row r="26" spans="1:15">
      <c r="A26" s="24"/>
      <c r="B26" s="104"/>
      <c r="C26" s="62">
        <v>9</v>
      </c>
      <c r="D26" s="61" t="s">
        <v>350</v>
      </c>
      <c r="E26" s="117" t="s">
        <v>346</v>
      </c>
      <c r="F26" s="62">
        <v>3</v>
      </c>
      <c r="G26" s="245"/>
      <c r="H26" s="210"/>
      <c r="I26" s="210"/>
      <c r="J26" s="210"/>
      <c r="K26" s="210"/>
      <c r="L26" s="210"/>
      <c r="M26" s="105"/>
      <c r="N26" s="93"/>
    </row>
    <row r="27" spans="1:15">
      <c r="A27" s="24"/>
      <c r="B27" s="104"/>
      <c r="C27" s="62">
        <v>10</v>
      </c>
      <c r="D27" s="68" t="s">
        <v>351</v>
      </c>
      <c r="E27" s="117" t="s">
        <v>346</v>
      </c>
      <c r="F27" s="62">
        <v>3</v>
      </c>
      <c r="G27" s="93"/>
      <c r="H27" s="210"/>
      <c r="I27" s="210"/>
      <c r="J27" s="210"/>
      <c r="K27" s="210"/>
      <c r="L27" s="210"/>
      <c r="M27" s="105"/>
      <c r="N27" s="93"/>
    </row>
    <row r="28" spans="1:15">
      <c r="A28" s="24"/>
      <c r="B28" s="104"/>
      <c r="C28" s="93"/>
      <c r="D28" s="93"/>
      <c r="E28" s="70"/>
      <c r="F28" s="70"/>
      <c r="G28" s="70"/>
      <c r="H28" s="245"/>
      <c r="I28" s="245"/>
      <c r="J28" s="245"/>
      <c r="K28" s="245"/>
      <c r="L28" s="245"/>
      <c r="M28" s="105"/>
      <c r="N28" s="93"/>
    </row>
    <row r="29" spans="1:15">
      <c r="A29" s="73"/>
      <c r="C29" s="57" t="s">
        <v>12</v>
      </c>
      <c r="D29" s="57" t="s">
        <v>352</v>
      </c>
      <c r="E29" s="70"/>
      <c r="F29" s="70"/>
      <c r="G29" s="70"/>
      <c r="H29" s="245"/>
      <c r="I29" s="245"/>
      <c r="J29" s="245"/>
      <c r="K29" s="245"/>
      <c r="L29" s="245"/>
      <c r="M29" s="105"/>
      <c r="N29" s="93"/>
    </row>
    <row r="30" spans="1:15">
      <c r="A30" s="24"/>
      <c r="B30" s="104"/>
      <c r="C30" s="62">
        <v>11</v>
      </c>
      <c r="D30" s="61" t="s">
        <v>347</v>
      </c>
      <c r="E30" s="117" t="s">
        <v>346</v>
      </c>
      <c r="F30" s="62">
        <v>3</v>
      </c>
      <c r="G30" s="245"/>
      <c r="H30" s="210"/>
      <c r="I30" s="210"/>
      <c r="J30" s="210"/>
      <c r="K30" s="210"/>
      <c r="L30" s="210"/>
      <c r="M30" s="105"/>
      <c r="N30" s="93"/>
    </row>
    <row r="31" spans="1:15">
      <c r="A31" s="24"/>
      <c r="B31" s="104"/>
      <c r="C31" s="62">
        <v>12</v>
      </c>
      <c r="D31" s="61" t="s">
        <v>348</v>
      </c>
      <c r="E31" s="117" t="s">
        <v>346</v>
      </c>
      <c r="F31" s="62">
        <v>3</v>
      </c>
      <c r="G31" s="245"/>
      <c r="H31" s="210"/>
      <c r="I31" s="210"/>
      <c r="J31" s="210"/>
      <c r="K31" s="210"/>
      <c r="L31" s="210"/>
      <c r="M31" s="105"/>
      <c r="N31" s="93"/>
    </row>
    <row r="32" spans="1:15">
      <c r="A32" s="24"/>
      <c r="B32" s="104"/>
      <c r="C32" s="62">
        <v>13</v>
      </c>
      <c r="D32" s="61" t="s">
        <v>349</v>
      </c>
      <c r="E32" s="117" t="s">
        <v>346</v>
      </c>
      <c r="F32" s="62">
        <v>3</v>
      </c>
      <c r="G32" s="245"/>
      <c r="H32" s="210"/>
      <c r="I32" s="210"/>
      <c r="J32" s="210"/>
      <c r="K32" s="210"/>
      <c r="L32" s="210"/>
      <c r="M32" s="105"/>
      <c r="N32" s="24"/>
    </row>
    <row r="33" spans="1:14">
      <c r="A33" s="24"/>
      <c r="B33" s="104"/>
      <c r="C33" s="62">
        <v>14</v>
      </c>
      <c r="D33" s="61" t="s">
        <v>350</v>
      </c>
      <c r="E33" s="117" t="s">
        <v>346</v>
      </c>
      <c r="F33" s="62">
        <v>3</v>
      </c>
      <c r="G33" s="245"/>
      <c r="H33" s="210"/>
      <c r="I33" s="210"/>
      <c r="J33" s="210"/>
      <c r="K33" s="210"/>
      <c r="L33" s="210"/>
      <c r="M33" s="105"/>
      <c r="N33" s="24"/>
    </row>
    <row r="34" spans="1:14">
      <c r="A34" s="24"/>
      <c r="B34" s="104"/>
      <c r="C34" s="62">
        <v>15</v>
      </c>
      <c r="D34" s="61" t="s">
        <v>351</v>
      </c>
      <c r="E34" s="117" t="s">
        <v>346</v>
      </c>
      <c r="F34" s="62">
        <v>3</v>
      </c>
      <c r="G34" s="245"/>
      <c r="H34" s="210"/>
      <c r="I34" s="210"/>
      <c r="J34" s="210"/>
      <c r="K34" s="210"/>
      <c r="L34" s="210"/>
      <c r="M34" s="105"/>
      <c r="N34" s="24"/>
    </row>
    <row r="35" spans="1:14">
      <c r="A35" s="73"/>
      <c r="B35" s="245"/>
      <c r="C35" s="245"/>
      <c r="D35" s="245"/>
      <c r="E35" s="245"/>
      <c r="F35" s="245"/>
      <c r="G35" s="245"/>
      <c r="H35" s="245"/>
      <c r="I35" s="245"/>
      <c r="J35" s="245"/>
      <c r="K35" s="245"/>
      <c r="L35" s="245"/>
      <c r="M35" s="105"/>
      <c r="N35" s="24"/>
    </row>
    <row r="36" spans="1:14" ht="16" thickBot="1">
      <c r="B36" s="75"/>
      <c r="C36" s="245"/>
      <c r="D36" s="245"/>
      <c r="E36" s="245"/>
      <c r="F36" s="245"/>
      <c r="G36" s="245"/>
      <c r="H36" s="245"/>
      <c r="I36" s="245"/>
      <c r="J36" s="245"/>
      <c r="K36" s="245"/>
      <c r="L36" s="245"/>
      <c r="M36" s="105"/>
      <c r="N36" s="24"/>
    </row>
    <row r="37" spans="1:14">
      <c r="C37" s="90"/>
      <c r="D37" s="102"/>
      <c r="E37" s="102"/>
      <c r="F37" s="90"/>
      <c r="G37" s="90"/>
      <c r="H37" s="90"/>
      <c r="I37" s="90"/>
      <c r="J37" s="90"/>
      <c r="K37" s="90"/>
      <c r="L37" s="90"/>
      <c r="M37" s="90"/>
    </row>
  </sheetData>
  <sheetProtection sheet="1" objects="1" scenarios="1"/>
  <mergeCells count="1">
    <mergeCell ref="H5:L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CL407"/>
  <sheetViews>
    <sheetView showGridLines="0" zoomScale="80" zoomScaleNormal="80" zoomScaleSheetLayoutView="85" workbookViewId="0">
      <selection sqref="A1:XFD1048576"/>
    </sheetView>
  </sheetViews>
  <sheetFormatPr defaultColWidth="8.84375" defaultRowHeight="15.5"/>
  <cols>
    <col min="1" max="1" width="1.84375" style="24" customWidth="1"/>
    <col min="2" max="2" width="2.69140625" style="24" customWidth="1"/>
    <col min="3" max="3" width="6.23046875" style="49" customWidth="1"/>
    <col min="4" max="4" width="42.23046875" style="49" bestFit="1" customWidth="1"/>
    <col min="5" max="5" width="5.07421875" style="49" customWidth="1"/>
    <col min="6" max="6" width="4.69140625" style="49" customWidth="1"/>
    <col min="7" max="7" width="1.3046875" style="24" customWidth="1"/>
    <col min="8" max="12" width="11" style="49" customWidth="1"/>
    <col min="13" max="13" width="6.23046875" style="24" customWidth="1"/>
    <col min="14" max="14" width="2.69140625" style="24" customWidth="1"/>
    <col min="15" max="79" width="8.84375" style="24"/>
    <col min="80" max="16384" width="8.84375" style="49"/>
  </cols>
  <sheetData>
    <row r="1" spans="2:90" s="24" customFormat="1" ht="16" thickBot="1"/>
    <row r="2" spans="2:90" s="24" customFormat="1">
      <c r="B2" s="101"/>
      <c r="C2" s="26"/>
      <c r="D2" s="90"/>
      <c r="E2" s="102"/>
      <c r="F2" s="102"/>
      <c r="G2" s="90"/>
      <c r="H2" s="90"/>
      <c r="I2" s="90"/>
      <c r="J2" s="90"/>
      <c r="K2" s="90"/>
      <c r="L2" s="90"/>
      <c r="M2" s="103"/>
      <c r="N2" s="93"/>
    </row>
    <row r="3" spans="2:90" s="24" customFormat="1">
      <c r="B3" s="104"/>
      <c r="C3" s="32" t="s">
        <v>200</v>
      </c>
      <c r="D3" s="93"/>
      <c r="E3" s="70"/>
      <c r="F3" s="34"/>
      <c r="G3" s="93"/>
      <c r="H3" s="93"/>
      <c r="I3" s="93"/>
      <c r="J3" s="93"/>
      <c r="K3" s="93"/>
      <c r="L3" s="93"/>
      <c r="M3" s="105"/>
      <c r="N3" s="93"/>
    </row>
    <row r="4" spans="2:90" s="24" customFormat="1">
      <c r="B4" s="104"/>
      <c r="C4" s="36" t="s">
        <v>419</v>
      </c>
      <c r="D4" s="93"/>
      <c r="E4" s="70"/>
      <c r="F4" s="34"/>
      <c r="G4" s="93"/>
      <c r="H4" s="93"/>
      <c r="I4" s="93"/>
      <c r="J4" s="93"/>
      <c r="K4" s="93"/>
      <c r="L4" s="93"/>
      <c r="M4" s="105"/>
      <c r="N4" s="93"/>
    </row>
    <row r="5" spans="2:90" s="24" customFormat="1">
      <c r="B5" s="104"/>
      <c r="C5" s="37"/>
      <c r="D5" s="93"/>
      <c r="E5" s="70"/>
      <c r="F5" s="70"/>
      <c r="G5" s="93"/>
      <c r="H5" s="250" t="s">
        <v>353</v>
      </c>
      <c r="I5" s="253"/>
      <c r="J5" s="253"/>
      <c r="K5" s="253"/>
      <c r="L5" s="254"/>
      <c r="M5" s="105"/>
      <c r="N5" s="93"/>
    </row>
    <row r="6" spans="2:90" s="38" customFormat="1">
      <c r="B6" s="106"/>
      <c r="C6" s="40"/>
      <c r="D6" s="70"/>
      <c r="E6" s="70"/>
      <c r="F6" s="70"/>
      <c r="G6" s="70"/>
      <c r="H6" s="108">
        <v>1</v>
      </c>
      <c r="I6" s="108">
        <v>2</v>
      </c>
      <c r="J6" s="108">
        <v>3</v>
      </c>
      <c r="K6" s="108">
        <v>4</v>
      </c>
      <c r="L6" s="108">
        <v>5</v>
      </c>
      <c r="M6" s="109"/>
      <c r="N6" s="70"/>
    </row>
    <row r="7" spans="2:90">
      <c r="B7" s="104"/>
      <c r="C7" s="44"/>
      <c r="D7" s="207"/>
      <c r="E7" s="208"/>
      <c r="F7" s="208"/>
      <c r="G7" s="93"/>
      <c r="H7" s="47" t="s">
        <v>17</v>
      </c>
      <c r="I7" s="47" t="s">
        <v>17</v>
      </c>
      <c r="J7" s="47" t="s">
        <v>17</v>
      </c>
      <c r="K7" s="47" t="s">
        <v>17</v>
      </c>
      <c r="L7" s="47" t="s">
        <v>17</v>
      </c>
      <c r="M7" s="105"/>
      <c r="N7" s="93"/>
    </row>
    <row r="8" spans="2:90">
      <c r="B8" s="104"/>
      <c r="C8" s="113"/>
      <c r="D8" s="51" t="s">
        <v>7</v>
      </c>
      <c r="E8" s="47" t="s">
        <v>8</v>
      </c>
      <c r="F8" s="47" t="s">
        <v>9</v>
      </c>
      <c r="G8" s="93"/>
      <c r="H8" s="47" t="s">
        <v>16</v>
      </c>
      <c r="I8" s="47" t="s">
        <v>14</v>
      </c>
      <c r="J8" s="47" t="s">
        <v>14</v>
      </c>
      <c r="K8" s="47" t="s">
        <v>16</v>
      </c>
      <c r="L8" s="47" t="s">
        <v>16</v>
      </c>
      <c r="M8" s="105"/>
      <c r="N8" s="93"/>
    </row>
    <row r="9" spans="2:90" s="24" customFormat="1">
      <c r="B9" s="104"/>
      <c r="C9" s="114"/>
      <c r="D9" s="115"/>
      <c r="E9" s="116"/>
      <c r="F9" s="116"/>
      <c r="G9" s="93"/>
      <c r="H9" s="55" t="s">
        <v>415</v>
      </c>
      <c r="I9" s="55" t="s">
        <v>416</v>
      </c>
      <c r="J9" s="55" t="s">
        <v>417</v>
      </c>
      <c r="K9" s="55" t="s">
        <v>418</v>
      </c>
      <c r="L9" s="55" t="s">
        <v>439</v>
      </c>
      <c r="M9" s="105"/>
      <c r="N9" s="93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</row>
    <row r="10" spans="2:90" s="24" customFormat="1">
      <c r="B10" s="104"/>
      <c r="C10" s="93"/>
      <c r="D10" s="93"/>
      <c r="E10" s="70"/>
      <c r="F10" s="70"/>
      <c r="G10" s="93"/>
      <c r="H10" s="40"/>
      <c r="I10" s="40"/>
      <c r="J10" s="40"/>
      <c r="K10" s="40"/>
      <c r="L10" s="40"/>
      <c r="M10" s="105"/>
      <c r="N10" s="93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</row>
    <row r="11" spans="2:90" s="24" customFormat="1">
      <c r="B11" s="104"/>
      <c r="C11" s="57" t="s">
        <v>0</v>
      </c>
      <c r="D11" s="58" t="s">
        <v>197</v>
      </c>
      <c r="E11" s="209"/>
      <c r="F11" s="93"/>
      <c r="G11" s="93"/>
      <c r="H11" s="40"/>
      <c r="I11" s="40"/>
      <c r="J11" s="40"/>
      <c r="K11" s="40"/>
      <c r="L11" s="40"/>
      <c r="M11" s="105"/>
      <c r="N11" s="93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</row>
    <row r="12" spans="2:90" s="24" customFormat="1">
      <c r="B12" s="104"/>
      <c r="C12" s="117">
        <v>1</v>
      </c>
      <c r="D12" s="61" t="s">
        <v>195</v>
      </c>
      <c r="E12" s="62" t="s">
        <v>38</v>
      </c>
      <c r="F12" s="62">
        <v>3</v>
      </c>
      <c r="G12" s="93"/>
      <c r="H12" s="213"/>
      <c r="I12" s="213"/>
      <c r="J12" s="213"/>
      <c r="K12" s="213"/>
      <c r="L12" s="213"/>
      <c r="M12" s="105"/>
      <c r="N12" s="93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</row>
    <row r="13" spans="2:90" s="24" customFormat="1">
      <c r="B13" s="104"/>
      <c r="C13" s="117">
        <f>C12+1</f>
        <v>2</v>
      </c>
      <c r="D13" s="61" t="s">
        <v>196</v>
      </c>
      <c r="E13" s="62" t="s">
        <v>38</v>
      </c>
      <c r="F13" s="62">
        <v>3</v>
      </c>
      <c r="G13" s="93"/>
      <c r="H13" s="213"/>
      <c r="I13" s="213"/>
      <c r="J13" s="213"/>
      <c r="K13" s="213"/>
      <c r="L13" s="213"/>
      <c r="M13" s="105"/>
      <c r="N13" s="93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</row>
    <row r="14" spans="2:90" s="24" customFormat="1">
      <c r="B14" s="104"/>
      <c r="C14" s="117">
        <f>C13+1</f>
        <v>3</v>
      </c>
      <c r="D14" s="61" t="s">
        <v>245</v>
      </c>
      <c r="E14" s="62" t="s">
        <v>38</v>
      </c>
      <c r="F14" s="62">
        <v>3</v>
      </c>
      <c r="G14" s="93"/>
      <c r="H14" s="213"/>
      <c r="I14" s="213"/>
      <c r="J14" s="213"/>
      <c r="K14" s="213"/>
      <c r="L14" s="213"/>
      <c r="M14" s="105"/>
      <c r="N14" s="93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</row>
    <row r="15" spans="2:90" s="24" customFormat="1">
      <c r="B15" s="104"/>
      <c r="C15" s="117">
        <f>C14+1</f>
        <v>4</v>
      </c>
      <c r="D15" s="61" t="s">
        <v>251</v>
      </c>
      <c r="E15" s="62" t="s">
        <v>38</v>
      </c>
      <c r="F15" s="62">
        <v>3</v>
      </c>
      <c r="G15" s="93"/>
      <c r="H15" s="213"/>
      <c r="I15" s="213"/>
      <c r="J15" s="213"/>
      <c r="K15" s="213"/>
      <c r="L15" s="213"/>
      <c r="M15" s="105"/>
      <c r="N15" s="93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</row>
    <row r="16" spans="2:90" s="24" customFormat="1">
      <c r="B16" s="104"/>
      <c r="C16" s="93"/>
      <c r="D16" s="93"/>
      <c r="E16" s="93"/>
      <c r="F16" s="93"/>
      <c r="G16" s="93"/>
      <c r="H16" s="212"/>
      <c r="I16" s="212"/>
      <c r="J16" s="212"/>
      <c r="K16" s="212"/>
      <c r="L16" s="212"/>
      <c r="M16" s="105"/>
      <c r="N16" s="93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</row>
    <row r="17" spans="2:90" s="24" customFormat="1">
      <c r="B17" s="104"/>
      <c r="C17" s="57" t="s">
        <v>1</v>
      </c>
      <c r="D17" s="58" t="s">
        <v>246</v>
      </c>
      <c r="E17" s="209"/>
      <c r="F17" s="93"/>
      <c r="G17" s="93"/>
      <c r="H17" s="16"/>
      <c r="I17" s="16"/>
      <c r="J17" s="16"/>
      <c r="K17" s="16"/>
      <c r="L17" s="16"/>
      <c r="M17" s="105"/>
      <c r="N17" s="93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</row>
    <row r="18" spans="2:90" s="24" customFormat="1">
      <c r="B18" s="104"/>
      <c r="C18" s="117">
        <v>5</v>
      </c>
      <c r="D18" s="61" t="s">
        <v>247</v>
      </c>
      <c r="E18" s="62" t="s">
        <v>38</v>
      </c>
      <c r="F18" s="62">
        <v>3</v>
      </c>
      <c r="G18" s="93"/>
      <c r="H18" s="210"/>
      <c r="I18" s="210"/>
      <c r="J18" s="210"/>
      <c r="K18" s="210"/>
      <c r="L18" s="210"/>
      <c r="M18" s="105"/>
      <c r="N18" s="93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</row>
    <row r="19" spans="2:90" s="24" customFormat="1">
      <c r="B19" s="104"/>
      <c r="C19" s="117">
        <f>C18+1</f>
        <v>6</v>
      </c>
      <c r="D19" s="61" t="s">
        <v>248</v>
      </c>
      <c r="E19" s="62" t="s">
        <v>38</v>
      </c>
      <c r="F19" s="62">
        <v>3</v>
      </c>
      <c r="G19" s="93"/>
      <c r="H19" s="210"/>
      <c r="I19" s="210"/>
      <c r="J19" s="210"/>
      <c r="K19" s="210"/>
      <c r="L19" s="210"/>
      <c r="M19" s="105"/>
      <c r="N19" s="93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</row>
    <row r="20" spans="2:90" s="24" customFormat="1">
      <c r="B20" s="104"/>
      <c r="C20" s="117">
        <f>C19+1</f>
        <v>7</v>
      </c>
      <c r="D20" s="61" t="s">
        <v>249</v>
      </c>
      <c r="E20" s="62" t="s">
        <v>38</v>
      </c>
      <c r="F20" s="62">
        <v>3</v>
      </c>
      <c r="G20" s="93"/>
      <c r="H20" s="210"/>
      <c r="I20" s="210"/>
      <c r="J20" s="210"/>
      <c r="K20" s="210"/>
      <c r="L20" s="210"/>
      <c r="M20" s="105"/>
      <c r="N20" s="93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</row>
    <row r="21" spans="2:90" s="24" customFormat="1">
      <c r="B21" s="104"/>
      <c r="C21" s="117">
        <f>C20+1</f>
        <v>8</v>
      </c>
      <c r="D21" s="61" t="s">
        <v>250</v>
      </c>
      <c r="E21" s="62" t="s">
        <v>38</v>
      </c>
      <c r="F21" s="62">
        <v>3</v>
      </c>
      <c r="G21" s="93"/>
      <c r="H21" s="210"/>
      <c r="I21" s="210"/>
      <c r="J21" s="210"/>
      <c r="K21" s="210"/>
      <c r="L21" s="210"/>
      <c r="M21" s="105"/>
      <c r="N21" s="93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</row>
    <row r="22" spans="2:90" s="24" customFormat="1">
      <c r="B22" s="104"/>
      <c r="C22" s="117">
        <f>C21+1</f>
        <v>9</v>
      </c>
      <c r="D22" s="61" t="s">
        <v>252</v>
      </c>
      <c r="E22" s="62" t="s">
        <v>38</v>
      </c>
      <c r="F22" s="62">
        <v>3</v>
      </c>
      <c r="G22" s="93"/>
      <c r="H22" s="210"/>
      <c r="I22" s="210"/>
      <c r="J22" s="210"/>
      <c r="K22" s="210"/>
      <c r="L22" s="210"/>
      <c r="M22" s="105"/>
      <c r="N22" s="93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</row>
    <row r="23" spans="2:90" s="24" customFormat="1">
      <c r="B23" s="104"/>
      <c r="C23" s="117">
        <f>C22+1</f>
        <v>10</v>
      </c>
      <c r="D23" s="61" t="s">
        <v>251</v>
      </c>
      <c r="E23" s="62" t="s">
        <v>38</v>
      </c>
      <c r="F23" s="62">
        <v>3</v>
      </c>
      <c r="G23" s="93"/>
      <c r="H23" s="211">
        <f>SUM(H18:H22)</f>
        <v>0</v>
      </c>
      <c r="I23" s="211">
        <f t="shared" ref="I23:L23" si="0">SUM(I18:I22)</f>
        <v>0</v>
      </c>
      <c r="J23" s="211">
        <f t="shared" si="0"/>
        <v>0</v>
      </c>
      <c r="K23" s="211">
        <f t="shared" si="0"/>
        <v>0</v>
      </c>
      <c r="L23" s="211">
        <f t="shared" si="0"/>
        <v>0</v>
      </c>
      <c r="M23" s="105"/>
      <c r="N23" s="93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</row>
    <row r="24" spans="2:90" s="24" customFormat="1">
      <c r="B24" s="104"/>
      <c r="C24" s="93"/>
      <c r="D24" s="93"/>
      <c r="E24" s="93"/>
      <c r="F24" s="93"/>
      <c r="G24" s="93"/>
      <c r="H24" s="212"/>
      <c r="I24" s="212"/>
      <c r="J24" s="212"/>
      <c r="K24" s="212"/>
      <c r="L24" s="212"/>
      <c r="M24" s="105"/>
      <c r="N24" s="93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</row>
    <row r="25" spans="2:90" s="24" customFormat="1">
      <c r="B25" s="104"/>
      <c r="C25" s="57" t="s">
        <v>10</v>
      </c>
      <c r="D25" s="58" t="s">
        <v>296</v>
      </c>
      <c r="E25" s="209"/>
      <c r="F25" s="93"/>
      <c r="G25" s="93"/>
      <c r="H25" s="16"/>
      <c r="I25" s="16"/>
      <c r="J25" s="16"/>
      <c r="K25" s="16"/>
      <c r="L25" s="16"/>
      <c r="M25" s="105"/>
      <c r="N25" s="93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</row>
    <row r="26" spans="2:90" s="24" customFormat="1">
      <c r="B26" s="104"/>
      <c r="C26" s="117">
        <v>11</v>
      </c>
      <c r="D26" s="61" t="s">
        <v>297</v>
      </c>
      <c r="E26" s="62" t="s">
        <v>38</v>
      </c>
      <c r="F26" s="62">
        <v>3</v>
      </c>
      <c r="G26" s="93"/>
      <c r="H26" s="213"/>
      <c r="I26" s="213"/>
      <c r="J26" s="213"/>
      <c r="K26" s="213"/>
      <c r="L26" s="213"/>
      <c r="M26" s="105"/>
      <c r="N26" s="93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</row>
    <row r="27" spans="2:90" s="24" customFormat="1">
      <c r="B27" s="104"/>
      <c r="C27" s="93"/>
      <c r="D27" s="93"/>
      <c r="E27" s="93"/>
      <c r="F27" s="93"/>
      <c r="G27" s="93"/>
      <c r="H27" s="212"/>
      <c r="I27" s="212"/>
      <c r="J27" s="212"/>
      <c r="K27" s="212"/>
      <c r="L27" s="212"/>
      <c r="M27" s="105"/>
      <c r="N27" s="93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</row>
    <row r="28" spans="2:90" s="24" customFormat="1">
      <c r="B28" s="104"/>
      <c r="C28" s="57" t="s">
        <v>11</v>
      </c>
      <c r="D28" s="58" t="s">
        <v>256</v>
      </c>
      <c r="E28" s="209"/>
      <c r="F28" s="93"/>
      <c r="G28" s="93"/>
      <c r="H28" s="16"/>
      <c r="I28" s="16"/>
      <c r="J28" s="16"/>
      <c r="K28" s="16"/>
      <c r="L28" s="16"/>
      <c r="M28" s="105"/>
      <c r="N28" s="93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</row>
    <row r="29" spans="2:90" s="24" customFormat="1">
      <c r="B29" s="104"/>
      <c r="C29" s="117">
        <v>12</v>
      </c>
      <c r="D29" s="61" t="s">
        <v>259</v>
      </c>
      <c r="E29" s="62" t="s">
        <v>38</v>
      </c>
      <c r="F29" s="62">
        <v>3</v>
      </c>
      <c r="G29" s="93"/>
      <c r="H29" s="214">
        <f>'Table 3 - Admin'!K34</f>
        <v>0</v>
      </c>
      <c r="I29" s="214">
        <f>'Table 3 - Admin'!L34</f>
        <v>0</v>
      </c>
      <c r="J29" s="214">
        <f>'Table 3 - Admin'!M34</f>
        <v>0</v>
      </c>
      <c r="K29" s="214">
        <f>'Table 3 - Admin'!N34</f>
        <v>0</v>
      </c>
      <c r="L29" s="214">
        <f>'Table 3 - Admin'!O34</f>
        <v>0</v>
      </c>
      <c r="M29" s="105"/>
      <c r="N29" s="93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</row>
    <row r="30" spans="2:90" s="24" customFormat="1">
      <c r="B30" s="104"/>
      <c r="C30" s="117">
        <f>C29+1</f>
        <v>13</v>
      </c>
      <c r="D30" s="61" t="s">
        <v>260</v>
      </c>
      <c r="E30" s="62" t="s">
        <v>38</v>
      </c>
      <c r="F30" s="62">
        <v>3</v>
      </c>
      <c r="G30" s="93"/>
      <c r="H30" s="214">
        <f>'Table 4 - Maintenance'!K49</f>
        <v>0</v>
      </c>
      <c r="I30" s="214">
        <f>'Table 4 - Maintenance'!L49</f>
        <v>0</v>
      </c>
      <c r="J30" s="214">
        <f>'Table 4 - Maintenance'!M49</f>
        <v>0</v>
      </c>
      <c r="K30" s="214">
        <f>'Table 4 - Maintenance'!N49</f>
        <v>0</v>
      </c>
      <c r="L30" s="214">
        <f>'Table 4 - Maintenance'!O49</f>
        <v>0</v>
      </c>
      <c r="M30" s="105"/>
      <c r="N30" s="93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</row>
    <row r="31" spans="2:90" s="24" customFormat="1">
      <c r="B31" s="104"/>
      <c r="C31" s="117">
        <f t="shared" ref="C31:C40" si="1">C30+1</f>
        <v>14</v>
      </c>
      <c r="D31" s="61" t="s">
        <v>167</v>
      </c>
      <c r="E31" s="62" t="s">
        <v>38</v>
      </c>
      <c r="F31" s="62">
        <v>3</v>
      </c>
      <c r="G31" s="93"/>
      <c r="H31" s="214">
        <f>'Table 4 - Maintenance'!K50</f>
        <v>0</v>
      </c>
      <c r="I31" s="214">
        <f>'Table 4 - Maintenance'!L50</f>
        <v>0</v>
      </c>
      <c r="J31" s="214">
        <f>'Table 4 - Maintenance'!M50</f>
        <v>0</v>
      </c>
      <c r="K31" s="214">
        <f>'Table 4 - Maintenance'!N50</f>
        <v>0</v>
      </c>
      <c r="L31" s="214">
        <f>'Table 4 - Maintenance'!O50</f>
        <v>0</v>
      </c>
      <c r="M31" s="105"/>
      <c r="N31" s="93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</row>
    <row r="32" spans="2:90" s="24" customFormat="1">
      <c r="B32" s="104"/>
      <c r="C32" s="117">
        <f t="shared" si="1"/>
        <v>15</v>
      </c>
      <c r="D32" s="61" t="s">
        <v>99</v>
      </c>
      <c r="E32" s="62" t="s">
        <v>38</v>
      </c>
      <c r="F32" s="62">
        <v>3</v>
      </c>
      <c r="G32" s="93"/>
      <c r="H32" s="214">
        <f>'Table 1 - GNI (UK) Costs'!K62</f>
        <v>0</v>
      </c>
      <c r="I32" s="214">
        <f>'Table 1 - GNI (UK) Costs'!L62</f>
        <v>0</v>
      </c>
      <c r="J32" s="214">
        <f>'Table 1 - GNI (UK) Costs'!M62</f>
        <v>0</v>
      </c>
      <c r="K32" s="214">
        <f>'Table 1 - GNI (UK) Costs'!N62</f>
        <v>0</v>
      </c>
      <c r="L32" s="214">
        <f>'Table 1 - GNI (UK) Costs'!O62</f>
        <v>0</v>
      </c>
      <c r="M32" s="105"/>
      <c r="N32" s="93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</row>
    <row r="33" spans="2:90" s="24" customFormat="1">
      <c r="B33" s="104"/>
      <c r="C33" s="117">
        <f t="shared" si="1"/>
        <v>16</v>
      </c>
      <c r="D33" s="61" t="s">
        <v>261</v>
      </c>
      <c r="E33" s="62" t="s">
        <v>38</v>
      </c>
      <c r="F33" s="62">
        <v>3</v>
      </c>
      <c r="G33" s="93"/>
      <c r="H33" s="211">
        <f>'Table 1 - GNI (UK) Costs'!K63-'Table 1 - GNI (UK) Costs'!K41</f>
        <v>0</v>
      </c>
      <c r="I33" s="211">
        <f>'Table 1 - GNI (UK) Costs'!L63-'Table 1 - GNI (UK) Costs'!L41</f>
        <v>0</v>
      </c>
      <c r="J33" s="211">
        <f>'Table 1 - GNI (UK) Costs'!M63-'Table 1 - GNI (UK) Costs'!M41</f>
        <v>0</v>
      </c>
      <c r="K33" s="211">
        <f>'Table 1 - GNI (UK) Costs'!N63-'Table 1 - GNI (UK) Costs'!N41</f>
        <v>0</v>
      </c>
      <c r="L33" s="211">
        <f>'Table 1 - GNI (UK) Costs'!O63-'Table 1 - GNI (UK) Costs'!O41</f>
        <v>0</v>
      </c>
      <c r="M33" s="105"/>
      <c r="N33" s="93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</row>
    <row r="34" spans="2:90" s="24" customFormat="1">
      <c r="B34" s="104"/>
      <c r="C34" s="117">
        <f t="shared" si="1"/>
        <v>17</v>
      </c>
      <c r="D34" s="61" t="s">
        <v>268</v>
      </c>
      <c r="E34" s="62" t="s">
        <v>38</v>
      </c>
      <c r="F34" s="62">
        <v>3</v>
      </c>
      <c r="G34" s="93"/>
      <c r="H34" s="214">
        <f>'Table 2 - Staff '!K35</f>
        <v>0</v>
      </c>
      <c r="I34" s="214">
        <f>'Table 2 - Staff '!L35</f>
        <v>0</v>
      </c>
      <c r="J34" s="214">
        <f>'Table 2 - Staff '!M35</f>
        <v>0</v>
      </c>
      <c r="K34" s="214">
        <f>'Table 2 - Staff '!N35</f>
        <v>0</v>
      </c>
      <c r="L34" s="214">
        <f>'Table 2 - Staff '!O35</f>
        <v>0</v>
      </c>
      <c r="M34" s="105"/>
      <c r="N34" s="93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</row>
    <row r="35" spans="2:90" s="24" customFormat="1">
      <c r="B35" s="104"/>
      <c r="C35" s="117">
        <f t="shared" si="1"/>
        <v>18</v>
      </c>
      <c r="D35" s="61" t="s">
        <v>257</v>
      </c>
      <c r="E35" s="62" t="s">
        <v>38</v>
      </c>
      <c r="F35" s="62">
        <v>3</v>
      </c>
      <c r="G35" s="93"/>
      <c r="H35" s="211">
        <f>SUM(H29:H34)</f>
        <v>0</v>
      </c>
      <c r="I35" s="211">
        <f>SUM(I29:I34)</f>
        <v>0</v>
      </c>
      <c r="J35" s="211">
        <f>SUM(J29:J34)</f>
        <v>0</v>
      </c>
      <c r="K35" s="211">
        <f>SUM(K29:K34)</f>
        <v>0</v>
      </c>
      <c r="L35" s="211">
        <f>SUM(L29:L34)</f>
        <v>0</v>
      </c>
      <c r="M35" s="105"/>
      <c r="N35" s="93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</row>
    <row r="36" spans="2:90" s="24" customFormat="1">
      <c r="B36" s="104"/>
      <c r="C36" s="117">
        <f t="shared" si="1"/>
        <v>19</v>
      </c>
      <c r="D36" s="61" t="s">
        <v>258</v>
      </c>
      <c r="E36" s="62" t="s">
        <v>38</v>
      </c>
      <c r="F36" s="62">
        <v>3</v>
      </c>
      <c r="G36" s="93"/>
      <c r="H36" s="214">
        <f>'Table 6 - Repex'!H113</f>
        <v>0</v>
      </c>
      <c r="I36" s="214">
        <f>'Table 6 - Repex'!I113</f>
        <v>0</v>
      </c>
      <c r="J36" s="214">
        <f>'Table 6 - Repex'!J113</f>
        <v>0</v>
      </c>
      <c r="K36" s="214">
        <f>'Table 6 - Repex'!K113</f>
        <v>0</v>
      </c>
      <c r="L36" s="214">
        <f>'Table 6 - Repex'!L113</f>
        <v>0</v>
      </c>
      <c r="M36" s="105"/>
      <c r="N36" s="93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</row>
    <row r="37" spans="2:90" s="24" customFormat="1">
      <c r="B37" s="104"/>
      <c r="C37" s="117">
        <f t="shared" si="1"/>
        <v>20</v>
      </c>
      <c r="D37" s="61" t="s">
        <v>33</v>
      </c>
      <c r="E37" s="62" t="s">
        <v>38</v>
      </c>
      <c r="F37" s="62">
        <v>3</v>
      </c>
      <c r="G37" s="93"/>
      <c r="H37" s="214">
        <f>'Table 1 - GNI (UK) Costs'!K64</f>
        <v>0</v>
      </c>
      <c r="I37" s="214">
        <f>'Table 1 - GNI (UK) Costs'!L64</f>
        <v>0</v>
      </c>
      <c r="J37" s="214">
        <f>'Table 1 - GNI (UK) Costs'!M64</f>
        <v>0</v>
      </c>
      <c r="K37" s="214">
        <f>'Table 1 - GNI (UK) Costs'!N64</f>
        <v>0</v>
      </c>
      <c r="L37" s="214">
        <f>'Table 1 - GNI (UK) Costs'!O64</f>
        <v>0</v>
      </c>
      <c r="M37" s="105"/>
      <c r="N37" s="93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</row>
    <row r="38" spans="2:90" s="24" customFormat="1">
      <c r="B38" s="104"/>
      <c r="C38" s="117">
        <f t="shared" si="1"/>
        <v>21</v>
      </c>
      <c r="D38" s="61" t="s">
        <v>254</v>
      </c>
      <c r="E38" s="62" t="s">
        <v>38</v>
      </c>
      <c r="F38" s="62">
        <v>3</v>
      </c>
      <c r="G38" s="93"/>
      <c r="H38" s="214">
        <f>H23</f>
        <v>0</v>
      </c>
      <c r="I38" s="214">
        <f t="shared" ref="I38:L38" si="2">I23</f>
        <v>0</v>
      </c>
      <c r="J38" s="214">
        <f t="shared" si="2"/>
        <v>0</v>
      </c>
      <c r="K38" s="214">
        <f t="shared" si="2"/>
        <v>0</v>
      </c>
      <c r="L38" s="214">
        <f t="shared" si="2"/>
        <v>0</v>
      </c>
      <c r="M38" s="105"/>
      <c r="N38" s="93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</row>
    <row r="39" spans="2:90" s="24" customFormat="1">
      <c r="B39" s="104"/>
      <c r="C39" s="117">
        <f t="shared" si="1"/>
        <v>22</v>
      </c>
      <c r="D39" s="61" t="s">
        <v>297</v>
      </c>
      <c r="E39" s="62" t="s">
        <v>38</v>
      </c>
      <c r="F39" s="62">
        <v>3</v>
      </c>
      <c r="G39" s="93"/>
      <c r="H39" s="214">
        <f>H26</f>
        <v>0</v>
      </c>
      <c r="I39" s="214">
        <f t="shared" ref="I39:L39" si="3">I26</f>
        <v>0</v>
      </c>
      <c r="J39" s="214">
        <f t="shared" si="3"/>
        <v>0</v>
      </c>
      <c r="K39" s="214">
        <f t="shared" si="3"/>
        <v>0</v>
      </c>
      <c r="L39" s="214">
        <f t="shared" si="3"/>
        <v>0</v>
      </c>
      <c r="M39" s="105"/>
      <c r="N39" s="93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49"/>
    </row>
    <row r="40" spans="2:90" s="24" customFormat="1">
      <c r="B40" s="104"/>
      <c r="C40" s="117">
        <f t="shared" si="1"/>
        <v>23</v>
      </c>
      <c r="D40" s="61" t="s">
        <v>255</v>
      </c>
      <c r="E40" s="62" t="s">
        <v>38</v>
      </c>
      <c r="F40" s="62">
        <v>3</v>
      </c>
      <c r="G40" s="93"/>
      <c r="H40" s="211">
        <f>SUM(H35:H39)</f>
        <v>0</v>
      </c>
      <c r="I40" s="211">
        <f t="shared" ref="I40:L40" si="4">SUM(I35:I39)</f>
        <v>0</v>
      </c>
      <c r="J40" s="211">
        <f t="shared" si="4"/>
        <v>0</v>
      </c>
      <c r="K40" s="211">
        <f t="shared" si="4"/>
        <v>0</v>
      </c>
      <c r="L40" s="211">
        <f t="shared" si="4"/>
        <v>0</v>
      </c>
      <c r="M40" s="105"/>
      <c r="N40" s="93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</row>
    <row r="41" spans="2:90" s="24" customFormat="1">
      <c r="B41" s="104"/>
      <c r="C41" s="70"/>
      <c r="D41" s="93"/>
      <c r="E41" s="70"/>
      <c r="F41" s="70"/>
      <c r="G41" s="93"/>
      <c r="H41" s="215"/>
      <c r="I41" s="215"/>
      <c r="J41" s="215"/>
      <c r="K41" s="215"/>
      <c r="L41" s="215"/>
      <c r="M41" s="105"/>
      <c r="N41" s="93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</row>
    <row r="42" spans="2:90" s="24" customFormat="1">
      <c r="B42" s="104"/>
      <c r="C42" s="57" t="s">
        <v>12</v>
      </c>
      <c r="D42" s="58" t="s">
        <v>432</v>
      </c>
      <c r="E42" s="209"/>
      <c r="F42" s="93"/>
      <c r="G42" s="93"/>
      <c r="H42" s="16"/>
      <c r="I42" s="16"/>
      <c r="J42" s="16"/>
      <c r="K42" s="16"/>
      <c r="L42" s="16"/>
      <c r="M42" s="105"/>
      <c r="N42" s="93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</row>
    <row r="43" spans="2:90" s="24" customFormat="1">
      <c r="B43" s="104"/>
      <c r="C43" s="117">
        <v>24</v>
      </c>
      <c r="D43" s="61" t="s">
        <v>298</v>
      </c>
      <c r="E43" s="62" t="s">
        <v>38</v>
      </c>
      <c r="F43" s="62">
        <v>3</v>
      </c>
      <c r="G43" s="93"/>
      <c r="H43" s="124">
        <v>0.50800000000000001</v>
      </c>
      <c r="I43" s="124">
        <v>0.50700000000000012</v>
      </c>
      <c r="J43" s="124">
        <v>0.51900000000000013</v>
      </c>
      <c r="K43" s="124">
        <v>0.56599999999999995</v>
      </c>
      <c r="L43" s="124">
        <v>0.56499999999999995</v>
      </c>
      <c r="M43" s="105"/>
      <c r="N43" s="93"/>
      <c r="CB43" s="49"/>
      <c r="CC43" s="49"/>
      <c r="CD43" s="49"/>
      <c r="CE43" s="49"/>
      <c r="CF43" s="49"/>
      <c r="CG43" s="49"/>
      <c r="CH43" s="49"/>
      <c r="CI43" s="49"/>
      <c r="CJ43" s="49"/>
      <c r="CK43" s="49"/>
      <c r="CL43" s="49"/>
    </row>
    <row r="44" spans="2:90" s="24" customFormat="1">
      <c r="B44" s="104"/>
      <c r="C44" s="117" t="s">
        <v>299</v>
      </c>
      <c r="D44" s="61" t="s">
        <v>300</v>
      </c>
      <c r="E44" s="62" t="s">
        <v>38</v>
      </c>
      <c r="F44" s="62">
        <v>3</v>
      </c>
      <c r="G44" s="93"/>
      <c r="H44" s="214">
        <f t="shared" ref="H44:L44" si="5">H29</f>
        <v>0</v>
      </c>
      <c r="I44" s="214">
        <f t="shared" si="5"/>
        <v>0</v>
      </c>
      <c r="J44" s="214">
        <f t="shared" si="5"/>
        <v>0</v>
      </c>
      <c r="K44" s="214">
        <f t="shared" si="5"/>
        <v>0</v>
      </c>
      <c r="L44" s="214">
        <f t="shared" si="5"/>
        <v>0</v>
      </c>
      <c r="M44" s="105"/>
      <c r="N44" s="93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</row>
    <row r="45" spans="2:90" s="24" customFormat="1">
      <c r="B45" s="104"/>
      <c r="C45" s="117" t="s">
        <v>301</v>
      </c>
      <c r="D45" s="61" t="s">
        <v>302</v>
      </c>
      <c r="E45" s="62" t="s">
        <v>38</v>
      </c>
      <c r="F45" s="62">
        <v>3</v>
      </c>
      <c r="G45" s="93"/>
      <c r="H45" s="211">
        <f>H44/Inflation!K$14</f>
        <v>0</v>
      </c>
      <c r="I45" s="211" t="e">
        <f>I44/Inflation!L$14</f>
        <v>#DIV/0!</v>
      </c>
      <c r="J45" s="211" t="e">
        <f>J44/Inflation!M$14</f>
        <v>#DIV/0!</v>
      </c>
      <c r="K45" s="211" t="e">
        <f>K44/Inflation!N$14</f>
        <v>#DIV/0!</v>
      </c>
      <c r="L45" s="211" t="e">
        <f>L44/Inflation!O$14</f>
        <v>#DIV/0!</v>
      </c>
      <c r="M45" s="105"/>
      <c r="N45" s="93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</row>
    <row r="46" spans="2:90" s="24" customFormat="1">
      <c r="B46" s="104"/>
      <c r="C46" s="117" t="s">
        <v>303</v>
      </c>
      <c r="D46" s="61" t="s">
        <v>361</v>
      </c>
      <c r="E46" s="62" t="s">
        <v>65</v>
      </c>
      <c r="F46" s="62">
        <v>1</v>
      </c>
      <c r="G46" s="93"/>
      <c r="H46" s="216">
        <f>(H45-H43)/H43</f>
        <v>-1</v>
      </c>
      <c r="I46" s="216" t="e">
        <f t="shared" ref="I46:L46" si="6">(I45-I43)/I43</f>
        <v>#DIV/0!</v>
      </c>
      <c r="J46" s="216" t="e">
        <f t="shared" si="6"/>
        <v>#DIV/0!</v>
      </c>
      <c r="K46" s="216" t="e">
        <f t="shared" si="6"/>
        <v>#DIV/0!</v>
      </c>
      <c r="L46" s="216" t="e">
        <f t="shared" si="6"/>
        <v>#DIV/0!</v>
      </c>
      <c r="M46" s="105"/>
      <c r="N46" s="93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</row>
    <row r="47" spans="2:90" s="24" customFormat="1" ht="8.25" customHeight="1">
      <c r="B47" s="104"/>
      <c r="C47" s="121"/>
      <c r="D47" s="121"/>
      <c r="E47" s="121"/>
      <c r="F47" s="121"/>
      <c r="G47" s="93"/>
      <c r="H47" s="121"/>
      <c r="I47" s="121"/>
      <c r="J47" s="121"/>
      <c r="K47" s="121"/>
      <c r="L47" s="121"/>
      <c r="M47" s="105"/>
      <c r="N47" s="93"/>
      <c r="CB47" s="49"/>
      <c r="CC47" s="49"/>
      <c r="CD47" s="49"/>
      <c r="CE47" s="49"/>
      <c r="CF47" s="49"/>
      <c r="CG47" s="49"/>
      <c r="CH47" s="49"/>
      <c r="CI47" s="49"/>
      <c r="CJ47" s="49"/>
      <c r="CK47" s="49"/>
      <c r="CL47" s="49"/>
    </row>
    <row r="48" spans="2:90" s="24" customFormat="1">
      <c r="B48" s="104"/>
      <c r="C48" s="117">
        <v>25</v>
      </c>
      <c r="D48" s="61" t="s">
        <v>304</v>
      </c>
      <c r="E48" s="62" t="s">
        <v>38</v>
      </c>
      <c r="F48" s="62">
        <v>3</v>
      </c>
      <c r="G48" s="93"/>
      <c r="H48" s="124">
        <v>2.8982606049999999</v>
      </c>
      <c r="I48" s="124">
        <v>3.3274633939999996</v>
      </c>
      <c r="J48" s="124">
        <v>2.7809954640000001</v>
      </c>
      <c r="K48" s="124">
        <v>3.2038434129459095</v>
      </c>
      <c r="L48" s="124">
        <v>3.5185400000000007</v>
      </c>
      <c r="M48" s="105"/>
      <c r="N48" s="93"/>
      <c r="CB48" s="49"/>
      <c r="CC48" s="49"/>
      <c r="CD48" s="49"/>
      <c r="CE48" s="49"/>
      <c r="CF48" s="49"/>
      <c r="CG48" s="49"/>
      <c r="CH48" s="49"/>
      <c r="CI48" s="49"/>
      <c r="CJ48" s="49"/>
      <c r="CK48" s="49"/>
      <c r="CL48" s="49"/>
    </row>
    <row r="49" spans="2:90" s="24" customFormat="1">
      <c r="B49" s="104"/>
      <c r="C49" s="117" t="s">
        <v>305</v>
      </c>
      <c r="D49" s="61" t="s">
        <v>306</v>
      </c>
      <c r="E49" s="62" t="s">
        <v>38</v>
      </c>
      <c r="F49" s="62">
        <v>3</v>
      </c>
      <c r="G49" s="93"/>
      <c r="H49" s="214">
        <f t="shared" ref="H49:L49" si="7">H30</f>
        <v>0</v>
      </c>
      <c r="I49" s="214">
        <f t="shared" si="7"/>
        <v>0</v>
      </c>
      <c r="J49" s="214">
        <f t="shared" si="7"/>
        <v>0</v>
      </c>
      <c r="K49" s="214">
        <f t="shared" si="7"/>
        <v>0</v>
      </c>
      <c r="L49" s="214">
        <f t="shared" si="7"/>
        <v>0</v>
      </c>
      <c r="M49" s="105"/>
      <c r="N49" s="93"/>
      <c r="CB49" s="49"/>
      <c r="CC49" s="49"/>
      <c r="CD49" s="49"/>
      <c r="CE49" s="49"/>
      <c r="CF49" s="49"/>
      <c r="CG49" s="49"/>
      <c r="CH49" s="49"/>
      <c r="CI49" s="49"/>
      <c r="CJ49" s="49"/>
      <c r="CK49" s="49"/>
      <c r="CL49" s="49"/>
    </row>
    <row r="50" spans="2:90" s="24" customFormat="1">
      <c r="B50" s="104"/>
      <c r="C50" s="117" t="s">
        <v>307</v>
      </c>
      <c r="D50" s="61" t="s">
        <v>308</v>
      </c>
      <c r="E50" s="62" t="s">
        <v>38</v>
      </c>
      <c r="F50" s="62">
        <v>3</v>
      </c>
      <c r="G50" s="93"/>
      <c r="H50" s="211">
        <f>H49/Inflation!K$14</f>
        <v>0</v>
      </c>
      <c r="I50" s="211" t="e">
        <f>I49/Inflation!L$14</f>
        <v>#DIV/0!</v>
      </c>
      <c r="J50" s="211" t="e">
        <f>J49/Inflation!M$14</f>
        <v>#DIV/0!</v>
      </c>
      <c r="K50" s="211" t="e">
        <f>K49/Inflation!N$14</f>
        <v>#DIV/0!</v>
      </c>
      <c r="L50" s="211" t="e">
        <f>L49/Inflation!O$14</f>
        <v>#DIV/0!</v>
      </c>
      <c r="M50" s="105"/>
      <c r="N50" s="93"/>
      <c r="CB50" s="49"/>
      <c r="CC50" s="49"/>
      <c r="CD50" s="49"/>
      <c r="CE50" s="49"/>
      <c r="CF50" s="49"/>
      <c r="CG50" s="49"/>
      <c r="CH50" s="49"/>
      <c r="CI50" s="49"/>
      <c r="CJ50" s="49"/>
      <c r="CK50" s="49"/>
      <c r="CL50" s="49"/>
    </row>
    <row r="51" spans="2:90" s="24" customFormat="1">
      <c r="B51" s="104"/>
      <c r="C51" s="117" t="s">
        <v>309</v>
      </c>
      <c r="D51" s="61" t="s">
        <v>361</v>
      </c>
      <c r="E51" s="62" t="s">
        <v>65</v>
      </c>
      <c r="F51" s="62">
        <v>1</v>
      </c>
      <c r="G51" s="93"/>
      <c r="H51" s="216">
        <f>(H50-H48)/H48</f>
        <v>-1</v>
      </c>
      <c r="I51" s="216" t="e">
        <f t="shared" ref="I51:L51" si="8">(I50-I48)/I48</f>
        <v>#DIV/0!</v>
      </c>
      <c r="J51" s="216" t="e">
        <f t="shared" si="8"/>
        <v>#DIV/0!</v>
      </c>
      <c r="K51" s="216" t="e">
        <f t="shared" si="8"/>
        <v>#DIV/0!</v>
      </c>
      <c r="L51" s="216" t="e">
        <f t="shared" si="8"/>
        <v>#DIV/0!</v>
      </c>
      <c r="M51" s="105"/>
      <c r="N51" s="93"/>
      <c r="O51" s="225"/>
      <c r="P51" s="225"/>
      <c r="Q51" s="225"/>
      <c r="R51" s="225"/>
      <c r="S51" s="225"/>
      <c r="CB51" s="49"/>
      <c r="CC51" s="49"/>
      <c r="CD51" s="49"/>
      <c r="CE51" s="49"/>
      <c r="CF51" s="49"/>
      <c r="CG51" s="49"/>
      <c r="CH51" s="49"/>
      <c r="CI51" s="49"/>
      <c r="CJ51" s="49"/>
      <c r="CK51" s="49"/>
      <c r="CL51" s="49"/>
    </row>
    <row r="52" spans="2:90" s="24" customFormat="1" ht="8.25" customHeight="1">
      <c r="B52" s="104"/>
      <c r="C52" s="121"/>
      <c r="D52" s="121"/>
      <c r="E52" s="121"/>
      <c r="F52" s="121"/>
      <c r="G52" s="93"/>
      <c r="H52" s="121"/>
      <c r="I52" s="121"/>
      <c r="J52" s="121"/>
      <c r="K52" s="121"/>
      <c r="L52" s="121"/>
      <c r="M52" s="105"/>
      <c r="N52" s="93"/>
      <c r="O52" s="225"/>
      <c r="P52" s="225"/>
      <c r="Q52" s="225"/>
      <c r="R52" s="225"/>
      <c r="S52" s="225"/>
      <c r="CB52" s="49"/>
      <c r="CC52" s="49"/>
      <c r="CD52" s="49"/>
      <c r="CE52" s="49"/>
      <c r="CF52" s="49"/>
      <c r="CG52" s="49"/>
      <c r="CH52" s="49"/>
      <c r="CI52" s="49"/>
      <c r="CJ52" s="49"/>
      <c r="CK52" s="49"/>
      <c r="CL52" s="49"/>
    </row>
    <row r="53" spans="2:90" s="24" customFormat="1">
      <c r="B53" s="104"/>
      <c r="C53" s="117">
        <v>26</v>
      </c>
      <c r="D53" s="61" t="s">
        <v>310</v>
      </c>
      <c r="E53" s="62" t="s">
        <v>38</v>
      </c>
      <c r="F53" s="62">
        <v>3</v>
      </c>
      <c r="G53" s="93"/>
      <c r="H53" s="124">
        <v>0.52335149000000003</v>
      </c>
      <c r="I53" s="124">
        <v>0.52001918999999996</v>
      </c>
      <c r="J53" s="124">
        <v>0.52101919000000008</v>
      </c>
      <c r="K53" s="124">
        <v>0.55158613900000009</v>
      </c>
      <c r="L53" s="124">
        <v>0.54900000000000004</v>
      </c>
      <c r="M53" s="105"/>
      <c r="N53" s="93"/>
      <c r="O53" s="225"/>
      <c r="P53" s="225"/>
      <c r="Q53" s="225"/>
      <c r="R53" s="225"/>
      <c r="S53" s="225"/>
      <c r="CB53" s="49"/>
      <c r="CC53" s="49"/>
      <c r="CD53" s="49"/>
      <c r="CE53" s="49"/>
      <c r="CF53" s="49"/>
      <c r="CG53" s="49"/>
      <c r="CH53" s="49"/>
      <c r="CI53" s="49"/>
      <c r="CJ53" s="49"/>
      <c r="CK53" s="49"/>
      <c r="CL53" s="49"/>
    </row>
    <row r="54" spans="2:90" s="24" customFormat="1">
      <c r="B54" s="104"/>
      <c r="C54" s="117" t="s">
        <v>311</v>
      </c>
      <c r="D54" s="61" t="s">
        <v>312</v>
      </c>
      <c r="E54" s="62" t="s">
        <v>38</v>
      </c>
      <c r="F54" s="62">
        <v>3</v>
      </c>
      <c r="G54" s="93"/>
      <c r="H54" s="214">
        <f>H31</f>
        <v>0</v>
      </c>
      <c r="I54" s="214">
        <f t="shared" ref="I54:L54" si="9">I31</f>
        <v>0</v>
      </c>
      <c r="J54" s="214">
        <f t="shared" si="9"/>
        <v>0</v>
      </c>
      <c r="K54" s="214">
        <f t="shared" si="9"/>
        <v>0</v>
      </c>
      <c r="L54" s="214">
        <f t="shared" si="9"/>
        <v>0</v>
      </c>
      <c r="M54" s="105"/>
      <c r="N54" s="93"/>
      <c r="O54" s="225"/>
      <c r="P54" s="225"/>
      <c r="Q54" s="225"/>
      <c r="R54" s="225"/>
      <c r="S54" s="225"/>
      <c r="CB54" s="49"/>
      <c r="CC54" s="49"/>
      <c r="CD54" s="49"/>
      <c r="CE54" s="49"/>
      <c r="CF54" s="49"/>
      <c r="CG54" s="49"/>
      <c r="CH54" s="49"/>
      <c r="CI54" s="49"/>
      <c r="CJ54" s="49"/>
      <c r="CK54" s="49"/>
      <c r="CL54" s="49"/>
    </row>
    <row r="55" spans="2:90" s="24" customFormat="1">
      <c r="B55" s="104"/>
      <c r="C55" s="117" t="s">
        <v>313</v>
      </c>
      <c r="D55" s="61" t="s">
        <v>314</v>
      </c>
      <c r="E55" s="62" t="s">
        <v>38</v>
      </c>
      <c r="F55" s="62">
        <v>3</v>
      </c>
      <c r="G55" s="93"/>
      <c r="H55" s="211">
        <f>H54/Inflation!K$14</f>
        <v>0</v>
      </c>
      <c r="I55" s="211" t="e">
        <f>I54/Inflation!L$14</f>
        <v>#DIV/0!</v>
      </c>
      <c r="J55" s="211" t="e">
        <f>J54/Inflation!M$14</f>
        <v>#DIV/0!</v>
      </c>
      <c r="K55" s="211" t="e">
        <f>K54/Inflation!N$14</f>
        <v>#DIV/0!</v>
      </c>
      <c r="L55" s="211" t="e">
        <f>L54/Inflation!O$14</f>
        <v>#DIV/0!</v>
      </c>
      <c r="M55" s="105"/>
      <c r="N55" s="93"/>
      <c r="O55" s="225"/>
      <c r="P55" s="225"/>
      <c r="Q55" s="225"/>
      <c r="R55" s="225"/>
      <c r="S55" s="225"/>
      <c r="CB55" s="49"/>
      <c r="CC55" s="49"/>
      <c r="CD55" s="49"/>
      <c r="CE55" s="49"/>
      <c r="CF55" s="49"/>
      <c r="CG55" s="49"/>
      <c r="CH55" s="49"/>
      <c r="CI55" s="49"/>
      <c r="CJ55" s="49"/>
      <c r="CK55" s="49"/>
      <c r="CL55" s="49"/>
    </row>
    <row r="56" spans="2:90" s="24" customFormat="1">
      <c r="B56" s="104"/>
      <c r="C56" s="117" t="s">
        <v>315</v>
      </c>
      <c r="D56" s="61" t="s">
        <v>361</v>
      </c>
      <c r="E56" s="62" t="s">
        <v>65</v>
      </c>
      <c r="F56" s="62">
        <v>1</v>
      </c>
      <c r="G56" s="93"/>
      <c r="H56" s="216">
        <f>(H55-H53)/H53</f>
        <v>-1</v>
      </c>
      <c r="I56" s="216" t="e">
        <f t="shared" ref="I56:L56" si="10">(I55-I53)/I53</f>
        <v>#DIV/0!</v>
      </c>
      <c r="J56" s="216" t="e">
        <f t="shared" si="10"/>
        <v>#DIV/0!</v>
      </c>
      <c r="K56" s="216" t="e">
        <f t="shared" si="10"/>
        <v>#DIV/0!</v>
      </c>
      <c r="L56" s="216" t="e">
        <f t="shared" si="10"/>
        <v>#DIV/0!</v>
      </c>
      <c r="M56" s="105"/>
      <c r="N56" s="93"/>
      <c r="O56" s="225"/>
      <c r="P56" s="225"/>
      <c r="Q56" s="225"/>
      <c r="R56" s="225"/>
      <c r="S56" s="225"/>
      <c r="CB56" s="49"/>
      <c r="CC56" s="49"/>
      <c r="CD56" s="49"/>
      <c r="CE56" s="49"/>
      <c r="CF56" s="49"/>
      <c r="CG56" s="49"/>
      <c r="CH56" s="49"/>
      <c r="CI56" s="49"/>
      <c r="CJ56" s="49"/>
      <c r="CK56" s="49"/>
      <c r="CL56" s="49"/>
    </row>
    <row r="57" spans="2:90" s="24" customFormat="1" ht="9" customHeight="1">
      <c r="B57" s="104"/>
      <c r="C57" s="121"/>
      <c r="D57" s="121"/>
      <c r="E57" s="121"/>
      <c r="F57" s="121"/>
      <c r="G57" s="93"/>
      <c r="H57" s="121"/>
      <c r="I57" s="121"/>
      <c r="J57" s="121"/>
      <c r="K57" s="121"/>
      <c r="L57" s="121"/>
      <c r="M57" s="105"/>
      <c r="N57" s="93"/>
      <c r="O57" s="225"/>
      <c r="P57" s="225"/>
      <c r="Q57" s="225"/>
      <c r="R57" s="225"/>
      <c r="S57" s="225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</row>
    <row r="58" spans="2:90" s="24" customFormat="1">
      <c r="B58" s="104"/>
      <c r="C58" s="117">
        <v>27</v>
      </c>
      <c r="D58" s="61" t="s">
        <v>316</v>
      </c>
      <c r="E58" s="62" t="s">
        <v>38</v>
      </c>
      <c r="F58" s="62">
        <v>3</v>
      </c>
      <c r="G58" s="93"/>
      <c r="H58" s="124">
        <v>0.51600000000000001</v>
      </c>
      <c r="I58" s="124">
        <v>0.51800000000000002</v>
      </c>
      <c r="J58" s="124">
        <v>0.53800000000000003</v>
      </c>
      <c r="K58" s="124">
        <v>0.55200000000000005</v>
      </c>
      <c r="L58" s="124">
        <v>0.55200000000000005</v>
      </c>
      <c r="M58" s="105"/>
      <c r="N58" s="93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</row>
    <row r="59" spans="2:90" s="24" customFormat="1">
      <c r="B59" s="104"/>
      <c r="C59" s="117" t="s">
        <v>317</v>
      </c>
      <c r="D59" s="61" t="s">
        <v>318</v>
      </c>
      <c r="E59" s="62" t="s">
        <v>38</v>
      </c>
      <c r="F59" s="62">
        <v>3</v>
      </c>
      <c r="G59" s="93"/>
      <c r="H59" s="214">
        <f>H32</f>
        <v>0</v>
      </c>
      <c r="I59" s="214">
        <f t="shared" ref="I59:L59" si="11">I32</f>
        <v>0</v>
      </c>
      <c r="J59" s="214">
        <f t="shared" si="11"/>
        <v>0</v>
      </c>
      <c r="K59" s="214">
        <f t="shared" si="11"/>
        <v>0</v>
      </c>
      <c r="L59" s="214">
        <f t="shared" si="11"/>
        <v>0</v>
      </c>
      <c r="M59" s="105"/>
      <c r="N59" s="93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</row>
    <row r="60" spans="2:90" s="24" customFormat="1">
      <c r="B60" s="104"/>
      <c r="C60" s="117" t="s">
        <v>319</v>
      </c>
      <c r="D60" s="61" t="s">
        <v>320</v>
      </c>
      <c r="E60" s="62" t="s">
        <v>38</v>
      </c>
      <c r="F60" s="62">
        <v>3</v>
      </c>
      <c r="G60" s="93"/>
      <c r="H60" s="211">
        <f>H59/Inflation!K$14</f>
        <v>0</v>
      </c>
      <c r="I60" s="211" t="e">
        <f>I59/Inflation!L$14</f>
        <v>#DIV/0!</v>
      </c>
      <c r="J60" s="211" t="e">
        <f>J59/Inflation!M$14</f>
        <v>#DIV/0!</v>
      </c>
      <c r="K60" s="211" t="e">
        <f>K59/Inflation!N$14</f>
        <v>#DIV/0!</v>
      </c>
      <c r="L60" s="211" t="e">
        <f>L59/Inflation!O$14</f>
        <v>#DIV/0!</v>
      </c>
      <c r="M60" s="105"/>
      <c r="N60" s="93"/>
      <c r="CB60" s="49"/>
      <c r="CC60" s="49"/>
      <c r="CD60" s="49"/>
      <c r="CE60" s="49"/>
      <c r="CF60" s="49"/>
      <c r="CG60" s="49"/>
      <c r="CH60" s="49"/>
      <c r="CI60" s="49"/>
      <c r="CJ60" s="49"/>
      <c r="CK60" s="49"/>
      <c r="CL60" s="49"/>
    </row>
    <row r="61" spans="2:90" s="24" customFormat="1">
      <c r="B61" s="104"/>
      <c r="C61" s="117" t="s">
        <v>321</v>
      </c>
      <c r="D61" s="61" t="s">
        <v>361</v>
      </c>
      <c r="E61" s="62" t="s">
        <v>65</v>
      </c>
      <c r="F61" s="62">
        <v>1</v>
      </c>
      <c r="G61" s="93"/>
      <c r="H61" s="216">
        <f>(H60-H58)/H58</f>
        <v>-1</v>
      </c>
      <c r="I61" s="216" t="e">
        <f t="shared" ref="I61:L61" si="12">(I60-I58)/I58</f>
        <v>#DIV/0!</v>
      </c>
      <c r="J61" s="216" t="e">
        <f t="shared" si="12"/>
        <v>#DIV/0!</v>
      </c>
      <c r="K61" s="216" t="e">
        <f t="shared" si="12"/>
        <v>#DIV/0!</v>
      </c>
      <c r="L61" s="216" t="e">
        <f t="shared" si="12"/>
        <v>#DIV/0!</v>
      </c>
      <c r="M61" s="105"/>
      <c r="N61" s="93"/>
      <c r="CB61" s="49"/>
      <c r="CC61" s="49"/>
      <c r="CD61" s="49"/>
      <c r="CE61" s="49"/>
      <c r="CF61" s="49"/>
      <c r="CG61" s="49"/>
      <c r="CH61" s="49"/>
      <c r="CI61" s="49"/>
      <c r="CJ61" s="49"/>
      <c r="CK61" s="49"/>
      <c r="CL61" s="49"/>
    </row>
    <row r="62" spans="2:90" s="24" customFormat="1" ht="7.5" customHeight="1">
      <c r="B62" s="104"/>
      <c r="C62" s="121"/>
      <c r="D62" s="121"/>
      <c r="E62" s="121"/>
      <c r="F62" s="121"/>
      <c r="G62" s="93"/>
      <c r="H62" s="121"/>
      <c r="I62" s="121"/>
      <c r="J62" s="121"/>
      <c r="K62" s="121"/>
      <c r="L62" s="121"/>
      <c r="M62" s="105"/>
      <c r="N62" s="93"/>
      <c r="CB62" s="49"/>
      <c r="CC62" s="49"/>
      <c r="CD62" s="49"/>
      <c r="CE62" s="49"/>
      <c r="CF62" s="49"/>
      <c r="CG62" s="49"/>
      <c r="CH62" s="49"/>
      <c r="CI62" s="49"/>
      <c r="CJ62" s="49"/>
      <c r="CK62" s="49"/>
      <c r="CL62" s="49"/>
    </row>
    <row r="63" spans="2:90" s="24" customFormat="1">
      <c r="B63" s="104"/>
      <c r="C63" s="117">
        <v>28</v>
      </c>
      <c r="D63" s="61" t="s">
        <v>322</v>
      </c>
      <c r="E63" s="62" t="s">
        <v>38</v>
      </c>
      <c r="F63" s="62">
        <v>3</v>
      </c>
      <c r="G63" s="93"/>
      <c r="H63" s="124">
        <v>1.5175466041300001</v>
      </c>
      <c r="I63" s="124">
        <v>0.98062958004</v>
      </c>
      <c r="J63" s="124">
        <v>0.64642436662000002</v>
      </c>
      <c r="K63" s="124">
        <v>0.58362455824000004</v>
      </c>
      <c r="L63" s="124">
        <v>0.55762455824000001</v>
      </c>
      <c r="M63" s="105"/>
      <c r="N63" s="93"/>
      <c r="CB63" s="49"/>
      <c r="CC63" s="49"/>
      <c r="CD63" s="49"/>
      <c r="CE63" s="49"/>
      <c r="CF63" s="49"/>
      <c r="CG63" s="49"/>
      <c r="CH63" s="49"/>
      <c r="CI63" s="49"/>
      <c r="CJ63" s="49"/>
      <c r="CK63" s="49"/>
      <c r="CL63" s="49"/>
    </row>
    <row r="64" spans="2:90" s="24" customFormat="1">
      <c r="B64" s="104"/>
      <c r="C64" s="117" t="s">
        <v>323</v>
      </c>
      <c r="D64" s="61" t="s">
        <v>324</v>
      </c>
      <c r="E64" s="62" t="s">
        <v>38</v>
      </c>
      <c r="F64" s="62">
        <v>3</v>
      </c>
      <c r="G64" s="93"/>
      <c r="H64" s="214">
        <f>H33</f>
        <v>0</v>
      </c>
      <c r="I64" s="214">
        <f t="shared" ref="I64:L64" si="13">I33</f>
        <v>0</v>
      </c>
      <c r="J64" s="214">
        <f t="shared" si="13"/>
        <v>0</v>
      </c>
      <c r="K64" s="214">
        <f t="shared" si="13"/>
        <v>0</v>
      </c>
      <c r="L64" s="214">
        <f t="shared" si="13"/>
        <v>0</v>
      </c>
      <c r="M64" s="105"/>
      <c r="N64" s="93"/>
      <c r="CB64" s="49"/>
      <c r="CC64" s="49"/>
      <c r="CD64" s="49"/>
      <c r="CE64" s="49"/>
      <c r="CF64" s="49"/>
      <c r="CG64" s="49"/>
      <c r="CH64" s="49"/>
      <c r="CI64" s="49"/>
      <c r="CJ64" s="49"/>
      <c r="CK64" s="49"/>
      <c r="CL64" s="49"/>
    </row>
    <row r="65" spans="1:90" s="24" customFormat="1">
      <c r="B65" s="104"/>
      <c r="C65" s="117" t="s">
        <v>325</v>
      </c>
      <c r="D65" s="61" t="s">
        <v>326</v>
      </c>
      <c r="E65" s="62" t="s">
        <v>38</v>
      </c>
      <c r="F65" s="62">
        <v>3</v>
      </c>
      <c r="G65" s="93"/>
      <c r="H65" s="211">
        <f>H64/Inflation!K$14</f>
        <v>0</v>
      </c>
      <c r="I65" s="211" t="e">
        <f>I64/Inflation!L$14</f>
        <v>#DIV/0!</v>
      </c>
      <c r="J65" s="211" t="e">
        <f>J64/Inflation!M$14</f>
        <v>#DIV/0!</v>
      </c>
      <c r="K65" s="211" t="e">
        <f>K64/Inflation!N$14</f>
        <v>#DIV/0!</v>
      </c>
      <c r="L65" s="211" t="e">
        <f>L64/Inflation!O$14</f>
        <v>#DIV/0!</v>
      </c>
      <c r="M65" s="105"/>
      <c r="N65" s="93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</row>
    <row r="66" spans="1:90" s="24" customFormat="1">
      <c r="B66" s="104"/>
      <c r="C66" s="117" t="s">
        <v>327</v>
      </c>
      <c r="D66" s="61" t="s">
        <v>361</v>
      </c>
      <c r="E66" s="62" t="s">
        <v>65</v>
      </c>
      <c r="F66" s="62">
        <v>1</v>
      </c>
      <c r="G66" s="93"/>
      <c r="H66" s="216">
        <f>(H65-H63)/H63</f>
        <v>-1</v>
      </c>
      <c r="I66" s="216" t="e">
        <f t="shared" ref="I66:L66" si="14">(I65-I63)/I63</f>
        <v>#DIV/0!</v>
      </c>
      <c r="J66" s="216" t="e">
        <f t="shared" si="14"/>
        <v>#DIV/0!</v>
      </c>
      <c r="K66" s="216" t="e">
        <f t="shared" si="14"/>
        <v>#DIV/0!</v>
      </c>
      <c r="L66" s="216" t="e">
        <f t="shared" si="14"/>
        <v>#DIV/0!</v>
      </c>
      <c r="M66" s="105"/>
      <c r="N66" s="93"/>
      <c r="CB66" s="49"/>
      <c r="CC66" s="49"/>
      <c r="CD66" s="49"/>
      <c r="CE66" s="49"/>
      <c r="CF66" s="49"/>
      <c r="CG66" s="49"/>
      <c r="CH66" s="49"/>
      <c r="CI66" s="49"/>
      <c r="CJ66" s="49"/>
      <c r="CK66" s="49"/>
      <c r="CL66" s="49"/>
    </row>
    <row r="67" spans="1:90" s="24" customFormat="1" ht="6.75" customHeight="1">
      <c r="B67" s="104"/>
      <c r="C67" s="121"/>
      <c r="D67" s="121"/>
      <c r="E67" s="121"/>
      <c r="F67" s="121"/>
      <c r="G67" s="93"/>
      <c r="H67" s="121"/>
      <c r="I67" s="121"/>
      <c r="J67" s="121"/>
      <c r="K67" s="121"/>
      <c r="L67" s="121"/>
      <c r="M67" s="105"/>
      <c r="N67" s="93"/>
      <c r="CB67" s="49"/>
      <c r="CC67" s="49"/>
      <c r="CD67" s="49"/>
      <c r="CE67" s="49"/>
      <c r="CF67" s="49"/>
      <c r="CG67" s="49"/>
      <c r="CH67" s="49"/>
      <c r="CI67" s="49"/>
      <c r="CJ67" s="49"/>
      <c r="CK67" s="49"/>
      <c r="CL67" s="49"/>
    </row>
    <row r="68" spans="1:90" s="24" customFormat="1">
      <c r="B68" s="104"/>
      <c r="C68" s="117">
        <v>29</v>
      </c>
      <c r="D68" s="61" t="s">
        <v>328</v>
      </c>
      <c r="E68" s="62" t="s">
        <v>38</v>
      </c>
      <c r="F68" s="62">
        <v>3</v>
      </c>
      <c r="G68" s="93"/>
      <c r="H68" s="124">
        <v>1.0991859559999999</v>
      </c>
      <c r="I68" s="124">
        <v>1.1002983210000001</v>
      </c>
      <c r="J68" s="124">
        <v>1.1014374180000002</v>
      </c>
      <c r="K68" s="124">
        <v>1.102369511</v>
      </c>
      <c r="L68" s="124">
        <v>1.102344108</v>
      </c>
      <c r="M68" s="105"/>
      <c r="N68" s="93"/>
      <c r="CB68" s="49"/>
      <c r="CC68" s="49"/>
      <c r="CD68" s="49"/>
      <c r="CE68" s="49"/>
      <c r="CF68" s="49"/>
      <c r="CG68" s="49"/>
      <c r="CH68" s="49"/>
      <c r="CI68" s="49"/>
      <c r="CJ68" s="49"/>
      <c r="CK68" s="49"/>
      <c r="CL68" s="49"/>
    </row>
    <row r="69" spans="1:90" s="24" customFormat="1">
      <c r="B69" s="104"/>
      <c r="C69" s="117" t="s">
        <v>329</v>
      </c>
      <c r="D69" s="61" t="s">
        <v>330</v>
      </c>
      <c r="E69" s="62" t="s">
        <v>38</v>
      </c>
      <c r="F69" s="62">
        <v>3</v>
      </c>
      <c r="G69" s="93"/>
      <c r="H69" s="214">
        <f>H34</f>
        <v>0</v>
      </c>
      <c r="I69" s="214">
        <f t="shared" ref="I69:L69" si="15">I34</f>
        <v>0</v>
      </c>
      <c r="J69" s="214">
        <f t="shared" si="15"/>
        <v>0</v>
      </c>
      <c r="K69" s="214">
        <f t="shared" si="15"/>
        <v>0</v>
      </c>
      <c r="L69" s="214">
        <f t="shared" si="15"/>
        <v>0</v>
      </c>
      <c r="M69" s="105"/>
      <c r="N69" s="93"/>
      <c r="CB69" s="49"/>
      <c r="CC69" s="49"/>
      <c r="CD69" s="49"/>
      <c r="CE69" s="49"/>
      <c r="CF69" s="49"/>
      <c r="CG69" s="49"/>
      <c r="CH69" s="49"/>
      <c r="CI69" s="49"/>
      <c r="CJ69" s="49"/>
      <c r="CK69" s="49"/>
      <c r="CL69" s="49"/>
    </row>
    <row r="70" spans="1:90" s="24" customFormat="1">
      <c r="B70" s="104"/>
      <c r="C70" s="117" t="s">
        <v>331</v>
      </c>
      <c r="D70" s="61" t="s">
        <v>332</v>
      </c>
      <c r="E70" s="62" t="s">
        <v>38</v>
      </c>
      <c r="F70" s="62">
        <v>3</v>
      </c>
      <c r="G70" s="93"/>
      <c r="H70" s="211">
        <f>H69/Inflation!K$14</f>
        <v>0</v>
      </c>
      <c r="I70" s="211" t="e">
        <f>I69/Inflation!L$14</f>
        <v>#DIV/0!</v>
      </c>
      <c r="J70" s="211" t="e">
        <f>J69/Inflation!M$14</f>
        <v>#DIV/0!</v>
      </c>
      <c r="K70" s="211" t="e">
        <f>K69/Inflation!N$14</f>
        <v>#DIV/0!</v>
      </c>
      <c r="L70" s="211" t="e">
        <f>L69/Inflation!O$14</f>
        <v>#DIV/0!</v>
      </c>
      <c r="M70" s="105"/>
      <c r="N70" s="93"/>
      <c r="CB70" s="49"/>
      <c r="CC70" s="49"/>
      <c r="CD70" s="49"/>
      <c r="CE70" s="49"/>
      <c r="CF70" s="49"/>
      <c r="CG70" s="49"/>
      <c r="CH70" s="49"/>
      <c r="CI70" s="49"/>
      <c r="CJ70" s="49"/>
      <c r="CK70" s="49"/>
      <c r="CL70" s="49"/>
    </row>
    <row r="71" spans="1:90" s="24" customFormat="1">
      <c r="B71" s="104"/>
      <c r="C71" s="117" t="s">
        <v>333</v>
      </c>
      <c r="D71" s="61" t="s">
        <v>361</v>
      </c>
      <c r="E71" s="62" t="s">
        <v>65</v>
      </c>
      <c r="F71" s="62">
        <v>1</v>
      </c>
      <c r="G71" s="93"/>
      <c r="H71" s="216">
        <f>(H70-H68)/H68</f>
        <v>-1</v>
      </c>
      <c r="I71" s="216" t="e">
        <f t="shared" ref="I71:L71" si="16">(I70-I68)/I68</f>
        <v>#DIV/0!</v>
      </c>
      <c r="J71" s="216" t="e">
        <f t="shared" si="16"/>
        <v>#DIV/0!</v>
      </c>
      <c r="K71" s="216" t="e">
        <f t="shared" si="16"/>
        <v>#DIV/0!</v>
      </c>
      <c r="L71" s="216" t="e">
        <f t="shared" si="16"/>
        <v>#DIV/0!</v>
      </c>
      <c r="M71" s="105"/>
      <c r="N71" s="93"/>
      <c r="CB71" s="49"/>
      <c r="CC71" s="49"/>
      <c r="CD71" s="49"/>
      <c r="CE71" s="49"/>
      <c r="CF71" s="49"/>
      <c r="CG71" s="49"/>
      <c r="CH71" s="49"/>
      <c r="CI71" s="49"/>
      <c r="CJ71" s="49"/>
      <c r="CK71" s="49"/>
      <c r="CL71" s="49"/>
    </row>
    <row r="72" spans="1:90" s="24" customFormat="1" ht="8.25" customHeight="1">
      <c r="B72" s="104"/>
      <c r="C72" s="121"/>
      <c r="D72" s="121"/>
      <c r="E72" s="121"/>
      <c r="F72" s="121"/>
      <c r="G72" s="93"/>
      <c r="H72" s="121"/>
      <c r="I72" s="121"/>
      <c r="J72" s="121"/>
      <c r="K72" s="121"/>
      <c r="L72" s="121"/>
      <c r="M72" s="105"/>
      <c r="N72" s="93"/>
      <c r="CB72" s="49"/>
      <c r="CC72" s="49"/>
      <c r="CD72" s="49"/>
      <c r="CE72" s="49"/>
      <c r="CF72" s="49"/>
      <c r="CG72" s="49"/>
      <c r="CH72" s="49"/>
      <c r="CI72" s="49"/>
      <c r="CJ72" s="49"/>
      <c r="CK72" s="49"/>
      <c r="CL72" s="49"/>
    </row>
    <row r="73" spans="1:90" s="24" customFormat="1">
      <c r="B73" s="104"/>
      <c r="C73" s="117">
        <v>30</v>
      </c>
      <c r="D73" s="61" t="s">
        <v>262</v>
      </c>
      <c r="E73" s="62" t="s">
        <v>38</v>
      </c>
      <c r="F73" s="62">
        <v>3</v>
      </c>
      <c r="G73" s="93"/>
      <c r="H73" s="124">
        <v>5.4325223739999995</v>
      </c>
      <c r="I73" s="124">
        <v>5.8595052279999997</v>
      </c>
      <c r="J73" s="124">
        <v>5.3460935770000013</v>
      </c>
      <c r="K73" s="124">
        <v>5.8604405679459095</v>
      </c>
      <c r="L73" s="124">
        <v>6.1715256130000018</v>
      </c>
      <c r="M73" s="105"/>
      <c r="N73" s="93"/>
      <c r="CB73" s="49"/>
      <c r="CC73" s="49"/>
      <c r="CD73" s="49"/>
      <c r="CE73" s="49"/>
      <c r="CF73" s="49"/>
      <c r="CG73" s="49"/>
      <c r="CH73" s="49"/>
      <c r="CI73" s="49"/>
      <c r="CJ73" s="49"/>
      <c r="CK73" s="49"/>
      <c r="CL73" s="49"/>
    </row>
    <row r="74" spans="1:90" s="24" customFormat="1">
      <c r="B74" s="104"/>
      <c r="C74" s="117" t="s">
        <v>334</v>
      </c>
      <c r="D74" s="61" t="s">
        <v>263</v>
      </c>
      <c r="E74" s="62" t="s">
        <v>38</v>
      </c>
      <c r="F74" s="62">
        <v>3</v>
      </c>
      <c r="G74" s="93"/>
      <c r="H74" s="214">
        <f>H35</f>
        <v>0</v>
      </c>
      <c r="I74" s="214">
        <f t="shared" ref="I74:L74" si="17">I35</f>
        <v>0</v>
      </c>
      <c r="J74" s="214">
        <f t="shared" si="17"/>
        <v>0</v>
      </c>
      <c r="K74" s="214">
        <f t="shared" si="17"/>
        <v>0</v>
      </c>
      <c r="L74" s="214">
        <f t="shared" si="17"/>
        <v>0</v>
      </c>
      <c r="M74" s="105"/>
      <c r="N74" s="93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</row>
    <row r="75" spans="1:90" s="24" customFormat="1">
      <c r="B75" s="104"/>
      <c r="C75" s="117" t="s">
        <v>335</v>
      </c>
      <c r="D75" s="61" t="s">
        <v>264</v>
      </c>
      <c r="E75" s="62" t="s">
        <v>38</v>
      </c>
      <c r="F75" s="62">
        <v>3</v>
      </c>
      <c r="G75" s="93"/>
      <c r="H75" s="211">
        <f>H74/Inflation!K$14</f>
        <v>0</v>
      </c>
      <c r="I75" s="211" t="e">
        <f>I74/Inflation!L$14</f>
        <v>#DIV/0!</v>
      </c>
      <c r="J75" s="211" t="e">
        <f>J74/Inflation!M$14</f>
        <v>#DIV/0!</v>
      </c>
      <c r="K75" s="211" t="e">
        <f>K74/Inflation!N$14</f>
        <v>#DIV/0!</v>
      </c>
      <c r="L75" s="211" t="e">
        <f>L74/Inflation!O$14</f>
        <v>#DIV/0!</v>
      </c>
      <c r="M75" s="105"/>
      <c r="N75" s="93"/>
      <c r="CB75" s="49"/>
      <c r="CC75" s="49"/>
      <c r="CD75" s="49"/>
      <c r="CE75" s="49"/>
      <c r="CF75" s="49"/>
      <c r="CG75" s="49"/>
      <c r="CH75" s="49"/>
      <c r="CI75" s="49"/>
      <c r="CJ75" s="49"/>
      <c r="CK75" s="49"/>
      <c r="CL75" s="49"/>
    </row>
    <row r="76" spans="1:90" s="24" customFormat="1">
      <c r="B76" s="104"/>
      <c r="C76" s="117" t="s">
        <v>336</v>
      </c>
      <c r="D76" s="61" t="s">
        <v>361</v>
      </c>
      <c r="E76" s="62" t="s">
        <v>65</v>
      </c>
      <c r="F76" s="62">
        <v>1</v>
      </c>
      <c r="G76" s="93"/>
      <c r="H76" s="216">
        <f>(H75-H73)/H73</f>
        <v>-1</v>
      </c>
      <c r="I76" s="216" t="e">
        <f t="shared" ref="I76:L76" si="18">(I75-I73)/I73</f>
        <v>#DIV/0!</v>
      </c>
      <c r="J76" s="216" t="e">
        <f t="shared" si="18"/>
        <v>#DIV/0!</v>
      </c>
      <c r="K76" s="216" t="e">
        <f t="shared" si="18"/>
        <v>#DIV/0!</v>
      </c>
      <c r="L76" s="216" t="e">
        <f t="shared" si="18"/>
        <v>#DIV/0!</v>
      </c>
      <c r="M76" s="105"/>
      <c r="N76" s="93"/>
      <c r="CB76" s="49"/>
      <c r="CC76" s="49"/>
      <c r="CD76" s="49"/>
      <c r="CE76" s="49"/>
      <c r="CF76" s="49"/>
      <c r="CG76" s="49"/>
      <c r="CH76" s="49"/>
      <c r="CI76" s="49"/>
      <c r="CJ76" s="49"/>
      <c r="CK76" s="49"/>
      <c r="CL76" s="49"/>
    </row>
    <row r="77" spans="1:90" s="24" customFormat="1" ht="16" thickBot="1">
      <c r="A77" s="73"/>
      <c r="B77" s="75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7"/>
    </row>
    <row r="78" spans="1:90" s="24" customFormat="1">
      <c r="C78" s="78"/>
      <c r="H78" s="225"/>
      <c r="I78" s="225"/>
      <c r="J78" s="225"/>
      <c r="K78" s="225"/>
      <c r="L78" s="225"/>
    </row>
    <row r="79" spans="1:90" s="24" customFormat="1">
      <c r="H79" s="217"/>
      <c r="I79" s="217"/>
      <c r="J79" s="217"/>
      <c r="K79" s="217"/>
      <c r="L79" s="217"/>
      <c r="M79" s="217"/>
      <c r="N79" s="217"/>
    </row>
    <row r="80" spans="1:90" s="24" customFormat="1">
      <c r="C80" s="79" t="s">
        <v>199</v>
      </c>
      <c r="D80" s="80" t="s">
        <v>198</v>
      </c>
      <c r="E80" s="70"/>
      <c r="F80" s="70"/>
      <c r="H80" s="49"/>
      <c r="I80" s="49"/>
      <c r="K80" s="49"/>
      <c r="L80" s="49"/>
    </row>
    <row r="81" spans="3:13" s="24" customFormat="1">
      <c r="C81" s="117">
        <v>24</v>
      </c>
      <c r="D81" s="61" t="s">
        <v>263</v>
      </c>
      <c r="E81" s="62"/>
      <c r="F81" s="62"/>
      <c r="H81" s="218" t="str">
        <f>IF(H74='Table 1 - GNI (UK) Costs'!K65-'Table 1 - GNI (UK) Costs'!K64-'Table 1 - GNI (UK) Costs'!K59,"OK","Error")</f>
        <v>OK</v>
      </c>
      <c r="I81" s="218" t="str">
        <f>IF(I74='Table 1 - GNI (UK) Costs'!L65-'Table 1 - GNI (UK) Costs'!L64-'Table 1 - GNI (UK) Costs'!L59,"OK","Error")</f>
        <v>OK</v>
      </c>
      <c r="J81" s="218" t="str">
        <f>IF(J74='Table 1 - GNI (UK) Costs'!M65-'Table 1 - GNI (UK) Costs'!M64-'Table 1 - GNI (UK) Costs'!M59,"OK","Error")</f>
        <v>OK</v>
      </c>
      <c r="K81" s="218" t="str">
        <f>IF(K74='Table 1 - GNI (UK) Costs'!N65-'Table 1 - GNI (UK) Costs'!N64-'Table 1 - GNI (UK) Costs'!N59,"OK","Error")</f>
        <v>OK</v>
      </c>
      <c r="L81" s="218" t="str">
        <f>IF(L74='Table 1 - GNI (UK) Costs'!O65-'Table 1 - GNI (UK) Costs'!O64-'Table 1 - GNI (UK) Costs'!O59,"OK","Error")</f>
        <v>OK</v>
      </c>
    </row>
    <row r="82" spans="3:13" s="24" customFormat="1"/>
    <row r="83" spans="3:13" s="24" customFormat="1"/>
    <row r="84" spans="3:13" s="24" customFormat="1"/>
    <row r="85" spans="3:13" s="24" customFormat="1">
      <c r="I85" s="217"/>
      <c r="J85" s="217"/>
      <c r="K85" s="217"/>
      <c r="L85" s="217"/>
      <c r="M85" s="217"/>
    </row>
    <row r="86" spans="3:13" s="24" customFormat="1">
      <c r="I86" s="217"/>
      <c r="J86" s="217"/>
      <c r="K86" s="217"/>
      <c r="L86" s="217"/>
      <c r="M86" s="217"/>
    </row>
    <row r="87" spans="3:13" s="24" customFormat="1">
      <c r="I87" s="217"/>
      <c r="J87" s="217"/>
      <c r="K87" s="217"/>
      <c r="L87" s="217"/>
      <c r="M87" s="217"/>
    </row>
    <row r="88" spans="3:13" s="24" customFormat="1">
      <c r="I88" s="217"/>
      <c r="J88" s="217"/>
      <c r="K88" s="217"/>
      <c r="L88" s="217"/>
      <c r="M88" s="217"/>
    </row>
    <row r="89" spans="3:13" s="24" customFormat="1">
      <c r="I89" s="217"/>
      <c r="J89" s="217"/>
      <c r="K89" s="217"/>
      <c r="L89" s="217"/>
      <c r="M89" s="217"/>
    </row>
    <row r="90" spans="3:13" s="24" customFormat="1">
      <c r="I90" s="217"/>
      <c r="J90" s="217"/>
      <c r="K90" s="217"/>
      <c r="L90" s="217"/>
      <c r="M90" s="217"/>
    </row>
    <row r="91" spans="3:13" s="24" customFormat="1">
      <c r="I91" s="217"/>
      <c r="J91" s="217"/>
      <c r="K91" s="217"/>
      <c r="L91" s="217"/>
      <c r="M91" s="217"/>
    </row>
    <row r="92" spans="3:13" s="24" customFormat="1"/>
    <row r="93" spans="3:13" s="24" customFormat="1"/>
    <row r="94" spans="3:13" s="24" customFormat="1"/>
    <row r="95" spans="3:13" s="24" customFormat="1"/>
    <row r="96" spans="3:13" s="24" customFormat="1"/>
    <row r="97" s="24" customFormat="1"/>
    <row r="98" s="24" customFormat="1"/>
    <row r="99" s="24" customFormat="1"/>
    <row r="100" s="24" customFormat="1"/>
    <row r="101" s="24" customFormat="1"/>
    <row r="102" s="24" customFormat="1"/>
    <row r="103" s="24" customFormat="1"/>
    <row r="104" s="24" customFormat="1"/>
    <row r="105" s="24" customFormat="1"/>
    <row r="106" s="24" customFormat="1"/>
    <row r="107" s="24" customFormat="1"/>
    <row r="108" s="24" customFormat="1"/>
    <row r="109" s="24" customFormat="1"/>
    <row r="110" s="24" customFormat="1"/>
    <row r="111" s="24" customFormat="1"/>
    <row r="112" s="24" customFormat="1"/>
    <row r="113" s="24" customFormat="1"/>
    <row r="114" s="24" customFormat="1"/>
    <row r="115" s="24" customFormat="1"/>
    <row r="116" s="24" customFormat="1"/>
    <row r="117" s="24" customFormat="1"/>
    <row r="118" s="24" customFormat="1"/>
    <row r="119" s="24" customFormat="1"/>
    <row r="120" s="24" customFormat="1"/>
    <row r="121" s="24" customFormat="1"/>
    <row r="122" s="24" customFormat="1"/>
    <row r="123" s="24" customFormat="1"/>
    <row r="124" s="24" customFormat="1"/>
    <row r="125" s="24" customFormat="1"/>
    <row r="126" s="24" customFormat="1"/>
    <row r="127" s="24" customFormat="1"/>
    <row r="128" s="24" customFormat="1"/>
    <row r="129" s="24" customFormat="1"/>
    <row r="130" s="24" customFormat="1"/>
    <row r="131" s="24" customFormat="1"/>
    <row r="132" s="24" customFormat="1"/>
    <row r="133" s="24" customFormat="1"/>
    <row r="134" s="24" customFormat="1"/>
    <row r="135" s="24" customFormat="1"/>
    <row r="136" s="24" customFormat="1"/>
    <row r="137" s="24" customFormat="1"/>
    <row r="138" s="24" customFormat="1"/>
    <row r="139" s="24" customFormat="1"/>
    <row r="140" s="24" customFormat="1"/>
    <row r="141" s="24" customFormat="1"/>
    <row r="142" s="24" customFormat="1"/>
    <row r="143" s="24" customFormat="1"/>
    <row r="144" s="24" customFormat="1"/>
    <row r="145" s="24" customFormat="1"/>
    <row r="146" s="24" customFormat="1"/>
    <row r="147" s="24" customFormat="1"/>
    <row r="148" s="24" customFormat="1"/>
    <row r="149" s="24" customFormat="1"/>
    <row r="150" s="24" customFormat="1"/>
    <row r="151" s="24" customFormat="1"/>
    <row r="152" s="24" customFormat="1"/>
    <row r="153" s="24" customFormat="1"/>
    <row r="154" s="24" customFormat="1"/>
    <row r="155" s="24" customFormat="1"/>
    <row r="156" s="24" customFormat="1"/>
    <row r="157" s="24" customFormat="1"/>
    <row r="158" s="24" customFormat="1"/>
    <row r="159" s="24" customFormat="1"/>
    <row r="160" s="24" customFormat="1"/>
    <row r="161" s="24" customFormat="1"/>
    <row r="162" s="24" customFormat="1"/>
    <row r="163" s="24" customFormat="1"/>
    <row r="164" s="24" customFormat="1"/>
    <row r="165" s="24" customFormat="1"/>
    <row r="166" s="24" customFormat="1"/>
    <row r="167" s="24" customFormat="1"/>
    <row r="168" s="24" customFormat="1"/>
    <row r="169" s="24" customFormat="1"/>
    <row r="170" s="24" customFormat="1"/>
    <row r="171" s="24" customFormat="1"/>
    <row r="172" s="24" customFormat="1"/>
    <row r="173" s="24" customFormat="1"/>
    <row r="174" s="24" customFormat="1"/>
    <row r="175" s="24" customFormat="1"/>
    <row r="176" s="24" customFormat="1"/>
    <row r="177" s="24" customFormat="1"/>
    <row r="178" s="24" customFormat="1"/>
    <row r="179" s="24" customFormat="1"/>
    <row r="180" s="24" customFormat="1"/>
    <row r="181" s="24" customFormat="1"/>
    <row r="182" s="24" customFormat="1"/>
    <row r="183" s="24" customFormat="1"/>
    <row r="184" s="24" customFormat="1"/>
    <row r="185" s="24" customFormat="1"/>
    <row r="186" s="24" customFormat="1"/>
    <row r="187" s="24" customFormat="1"/>
    <row r="188" s="24" customFormat="1"/>
    <row r="189" s="24" customFormat="1"/>
    <row r="190" s="24" customFormat="1"/>
    <row r="191" s="24" customFormat="1"/>
    <row r="192" s="24" customFormat="1"/>
    <row r="193" s="24" customFormat="1"/>
    <row r="194" s="24" customFormat="1"/>
    <row r="195" s="24" customFormat="1"/>
    <row r="196" s="24" customFormat="1"/>
    <row r="197" s="24" customFormat="1"/>
    <row r="198" s="24" customFormat="1"/>
    <row r="199" s="24" customFormat="1"/>
    <row r="200" s="24" customFormat="1"/>
    <row r="201" s="24" customFormat="1"/>
    <row r="202" s="24" customFormat="1"/>
    <row r="203" s="24" customFormat="1"/>
    <row r="204" s="24" customFormat="1"/>
    <row r="205" s="24" customFormat="1"/>
    <row r="206" s="24" customFormat="1"/>
    <row r="207" s="24" customFormat="1"/>
    <row r="208" s="24" customFormat="1"/>
    <row r="209" s="24" customFormat="1"/>
    <row r="210" s="24" customFormat="1"/>
    <row r="211" s="24" customFormat="1"/>
    <row r="212" s="24" customFormat="1"/>
    <row r="213" s="24" customFormat="1"/>
    <row r="214" s="24" customFormat="1"/>
    <row r="215" s="24" customFormat="1"/>
    <row r="216" s="24" customFormat="1"/>
    <row r="217" s="24" customFormat="1"/>
    <row r="218" s="24" customFormat="1"/>
    <row r="219" s="24" customFormat="1"/>
    <row r="220" s="24" customFormat="1"/>
    <row r="221" s="24" customFormat="1"/>
    <row r="222" s="24" customFormat="1"/>
    <row r="223" s="24" customFormat="1"/>
    <row r="224" s="24" customFormat="1"/>
    <row r="225" s="24" customFormat="1"/>
    <row r="226" s="24" customFormat="1"/>
    <row r="227" s="24" customFormat="1"/>
    <row r="228" s="24" customFormat="1"/>
    <row r="229" s="24" customFormat="1"/>
    <row r="230" s="24" customFormat="1"/>
    <row r="231" s="24" customFormat="1"/>
    <row r="232" s="24" customFormat="1"/>
    <row r="233" s="24" customFormat="1"/>
    <row r="234" s="24" customFormat="1"/>
    <row r="235" s="24" customFormat="1"/>
    <row r="236" s="24" customFormat="1"/>
    <row r="237" s="24" customFormat="1"/>
    <row r="238" s="24" customFormat="1"/>
    <row r="239" s="24" customFormat="1"/>
    <row r="240" s="24" customFormat="1"/>
    <row r="241" s="24" customFormat="1"/>
    <row r="242" s="24" customFormat="1"/>
    <row r="243" s="24" customFormat="1"/>
    <row r="244" s="24" customFormat="1"/>
    <row r="245" s="24" customFormat="1"/>
    <row r="246" s="24" customFormat="1"/>
    <row r="247" s="24" customFormat="1"/>
    <row r="248" s="24" customFormat="1"/>
    <row r="249" s="24" customFormat="1"/>
    <row r="250" s="24" customFormat="1"/>
    <row r="251" s="24" customFormat="1"/>
    <row r="252" s="24" customFormat="1"/>
    <row r="253" s="24" customFormat="1"/>
    <row r="254" s="24" customFormat="1"/>
    <row r="255" s="24" customFormat="1"/>
    <row r="256" s="24" customFormat="1"/>
    <row r="257" s="24" customFormat="1"/>
    <row r="258" s="24" customFormat="1"/>
    <row r="259" s="24" customFormat="1"/>
    <row r="260" s="24" customFormat="1"/>
    <row r="261" s="24" customFormat="1"/>
    <row r="262" s="24" customFormat="1"/>
    <row r="263" s="24" customFormat="1"/>
    <row r="264" s="24" customFormat="1"/>
    <row r="265" s="24" customFormat="1"/>
    <row r="266" s="24" customFormat="1"/>
    <row r="267" s="24" customFormat="1"/>
    <row r="268" s="24" customFormat="1"/>
    <row r="269" s="24" customFormat="1"/>
    <row r="270" s="24" customFormat="1"/>
    <row r="271" s="24" customFormat="1"/>
    <row r="272" s="24" customFormat="1"/>
    <row r="273" s="24" customFormat="1"/>
    <row r="274" s="24" customFormat="1"/>
    <row r="275" s="24" customFormat="1"/>
    <row r="276" s="24" customFormat="1"/>
    <row r="277" s="24" customFormat="1"/>
    <row r="278" s="24" customFormat="1"/>
    <row r="279" s="24" customFormat="1"/>
    <row r="280" s="24" customFormat="1"/>
    <row r="281" s="24" customFormat="1"/>
    <row r="282" s="24" customFormat="1"/>
    <row r="283" s="24" customFormat="1"/>
    <row r="284" s="24" customFormat="1"/>
    <row r="285" s="24" customFormat="1"/>
    <row r="286" s="24" customFormat="1"/>
    <row r="287" s="24" customFormat="1"/>
    <row r="288" s="24" customFormat="1"/>
    <row r="289" s="24" customFormat="1"/>
    <row r="290" s="24" customFormat="1"/>
    <row r="291" s="24" customFormat="1"/>
    <row r="292" s="24" customFormat="1"/>
    <row r="293" s="24" customFormat="1"/>
    <row r="294" s="24" customFormat="1"/>
    <row r="295" s="24" customFormat="1"/>
    <row r="296" s="24" customFormat="1"/>
    <row r="297" s="24" customFormat="1"/>
    <row r="298" s="24" customFormat="1"/>
    <row r="299" s="24" customFormat="1"/>
    <row r="300" s="24" customFormat="1"/>
    <row r="301" s="24" customFormat="1"/>
    <row r="302" s="24" customFormat="1"/>
    <row r="303" s="24" customFormat="1"/>
    <row r="304" s="24" customFormat="1"/>
    <row r="305" s="24" customFormat="1"/>
    <row r="306" s="24" customFormat="1"/>
    <row r="307" s="24" customFormat="1"/>
    <row r="308" s="24" customFormat="1"/>
    <row r="309" s="24" customFormat="1"/>
    <row r="310" s="24" customFormat="1"/>
    <row r="311" s="24" customFormat="1"/>
    <row r="312" s="24" customFormat="1"/>
    <row r="313" s="24" customFormat="1"/>
    <row r="314" s="24" customFormat="1"/>
    <row r="315" s="24" customFormat="1"/>
    <row r="316" s="24" customFormat="1"/>
    <row r="317" s="24" customFormat="1"/>
    <row r="318" s="24" customFormat="1"/>
    <row r="319" s="24" customFormat="1"/>
    <row r="320" s="24" customFormat="1"/>
    <row r="321" s="24" customFormat="1"/>
    <row r="322" s="24" customFormat="1"/>
    <row r="323" s="24" customFormat="1"/>
    <row r="324" s="24" customFormat="1"/>
    <row r="325" s="24" customFormat="1"/>
    <row r="326" s="24" customFormat="1"/>
    <row r="327" s="24" customFormat="1"/>
    <row r="328" s="24" customFormat="1"/>
    <row r="329" s="24" customFormat="1"/>
    <row r="330" s="24" customFormat="1"/>
    <row r="331" s="24" customFormat="1"/>
    <row r="332" s="24" customFormat="1"/>
    <row r="333" s="24" customFormat="1"/>
    <row r="334" s="24" customFormat="1"/>
    <row r="335" s="24" customFormat="1"/>
    <row r="336" s="24" customFormat="1"/>
    <row r="337" s="24" customFormat="1"/>
    <row r="338" s="24" customFormat="1"/>
    <row r="339" s="24" customFormat="1"/>
    <row r="340" s="24" customFormat="1"/>
    <row r="341" s="24" customFormat="1"/>
    <row r="342" s="24" customFormat="1"/>
    <row r="343" s="24" customFormat="1"/>
    <row r="344" s="24" customFormat="1"/>
    <row r="345" s="24" customFormat="1"/>
    <row r="346" s="24" customFormat="1"/>
    <row r="347" s="24" customFormat="1"/>
    <row r="348" s="24" customFormat="1"/>
    <row r="349" s="24" customFormat="1"/>
    <row r="350" s="24" customFormat="1"/>
    <row r="351" s="24" customFormat="1"/>
    <row r="352" s="24" customFormat="1"/>
    <row r="353" s="24" customFormat="1"/>
    <row r="354" s="24" customFormat="1"/>
    <row r="355" s="24" customFormat="1"/>
    <row r="356" s="24" customFormat="1"/>
    <row r="357" s="24" customFormat="1"/>
    <row r="358" s="24" customFormat="1"/>
    <row r="359" s="24" customFormat="1"/>
    <row r="360" s="24" customFormat="1"/>
    <row r="361" s="24" customFormat="1"/>
    <row r="362" s="24" customFormat="1"/>
    <row r="363" s="24" customFormat="1"/>
    <row r="364" s="24" customFormat="1"/>
    <row r="365" s="24" customFormat="1"/>
    <row r="366" s="24" customFormat="1"/>
    <row r="367" s="24" customFormat="1"/>
    <row r="368" s="24" customFormat="1"/>
    <row r="369" s="24" customFormat="1"/>
    <row r="370" s="24" customFormat="1"/>
    <row r="371" s="24" customFormat="1"/>
    <row r="372" s="24" customFormat="1"/>
    <row r="373" s="24" customFormat="1"/>
    <row r="374" s="24" customFormat="1"/>
    <row r="375" s="24" customFormat="1"/>
    <row r="376" s="24" customFormat="1"/>
    <row r="377" s="24" customFormat="1"/>
    <row r="378" s="24" customFormat="1"/>
    <row r="379" s="24" customFormat="1"/>
    <row r="380" s="24" customFormat="1"/>
    <row r="381" s="24" customFormat="1"/>
    <row r="382" s="24" customFormat="1"/>
    <row r="383" s="24" customFormat="1"/>
    <row r="384" s="24" customFormat="1"/>
    <row r="385" s="24" customFormat="1"/>
    <row r="386" s="24" customFormat="1"/>
    <row r="387" s="24" customFormat="1"/>
    <row r="388" s="24" customFormat="1"/>
    <row r="389" s="24" customFormat="1"/>
    <row r="390" s="24" customFormat="1"/>
    <row r="391" s="24" customFormat="1"/>
    <row r="392" s="24" customFormat="1"/>
    <row r="393" s="24" customFormat="1"/>
    <row r="394" s="24" customFormat="1"/>
    <row r="395" s="24" customFormat="1"/>
    <row r="396" s="24" customFormat="1"/>
    <row r="397" s="24" customFormat="1"/>
    <row r="398" s="24" customFormat="1"/>
    <row r="399" s="24" customFormat="1"/>
    <row r="400" s="24" customFormat="1"/>
    <row r="401" s="24" customFormat="1"/>
    <row r="402" s="24" customFormat="1"/>
    <row r="403" s="24" customFormat="1"/>
    <row r="404" s="24" customFormat="1"/>
    <row r="405" s="24" customFormat="1"/>
    <row r="406" s="24" customFormat="1"/>
    <row r="407" s="24" customFormat="1"/>
  </sheetData>
  <sheetProtection sheet="1" objects="1" scenarios="1"/>
  <mergeCells count="1">
    <mergeCell ref="H5:L5"/>
  </mergeCells>
  <pageMargins left="0.70866141732283472" right="0.70866141732283472" top="0.74803149606299213" bottom="0.74803149606299213" header="0.31496062992125984" footer="0.31496062992125984"/>
  <pageSetup paperSize="8" scale="91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showGridLines="0" showRuler="0" zoomScale="80" zoomScaleNormal="80" zoomScaleSheetLayoutView="100" workbookViewId="0">
      <selection sqref="A1:XFD1048576"/>
    </sheetView>
  </sheetViews>
  <sheetFormatPr defaultColWidth="8.84375" defaultRowHeight="15.5"/>
  <cols>
    <col min="1" max="1" width="2.3046875" style="49" customWidth="1"/>
    <col min="2" max="2" width="4.69140625" style="49" customWidth="1"/>
    <col min="3" max="3" width="54" style="49" customWidth="1"/>
    <col min="4" max="4" width="13.23046875" style="49" customWidth="1"/>
    <col min="5" max="16384" width="8.84375" style="49"/>
  </cols>
  <sheetData>
    <row r="1" spans="1:8" ht="16" thickBot="1"/>
    <row r="2" spans="1:8">
      <c r="B2" s="185"/>
      <c r="C2" s="89" t="s">
        <v>200</v>
      </c>
      <c r="D2" s="186"/>
      <c r="E2" s="186"/>
      <c r="F2" s="187"/>
    </row>
    <row r="3" spans="1:8">
      <c r="B3" s="188"/>
      <c r="C3" s="36" t="s">
        <v>289</v>
      </c>
      <c r="F3" s="189"/>
    </row>
    <row r="4" spans="1:8">
      <c r="A4" s="190"/>
      <c r="B4" s="191"/>
      <c r="C4" s="190"/>
      <c r="D4" s="190"/>
      <c r="E4" s="190"/>
      <c r="F4" s="192"/>
    </row>
    <row r="5" spans="1:8">
      <c r="A5" s="190"/>
      <c r="B5" s="191"/>
      <c r="C5" s="193"/>
      <c r="D5" s="190"/>
      <c r="E5" s="3" t="s">
        <v>2</v>
      </c>
      <c r="F5" s="192"/>
    </row>
    <row r="6" spans="1:8">
      <c r="A6" s="190"/>
      <c r="B6" s="191"/>
      <c r="C6" s="190"/>
      <c r="D6" s="3"/>
      <c r="E6" s="3"/>
      <c r="F6" s="194"/>
      <c r="G6" s="1"/>
      <c r="H6" s="1"/>
    </row>
    <row r="7" spans="1:8">
      <c r="A7" s="190"/>
      <c r="B7" s="191"/>
      <c r="C7" s="195"/>
      <c r="D7" s="3"/>
      <c r="E7" s="3" t="s">
        <v>3</v>
      </c>
      <c r="F7" s="194"/>
      <c r="G7" s="1"/>
      <c r="H7" s="1"/>
    </row>
    <row r="8" spans="1:8">
      <c r="A8" s="190"/>
      <c r="B8" s="191"/>
      <c r="C8" s="190"/>
      <c r="D8" s="3"/>
      <c r="E8" s="3"/>
      <c r="F8" s="194"/>
      <c r="G8" s="1"/>
      <c r="H8" s="1"/>
    </row>
    <row r="9" spans="1:8">
      <c r="A9" s="190"/>
      <c r="B9" s="191"/>
      <c r="C9" s="196"/>
      <c r="D9" s="190"/>
      <c r="E9" s="3" t="s">
        <v>4</v>
      </c>
      <c r="F9" s="194"/>
      <c r="G9" s="1"/>
      <c r="H9" s="1"/>
    </row>
    <row r="10" spans="1:8">
      <c r="A10" s="190"/>
      <c r="B10" s="191"/>
      <c r="C10" s="190"/>
      <c r="D10" s="3"/>
      <c r="E10" s="3"/>
      <c r="F10" s="194"/>
      <c r="G10" s="1"/>
      <c r="H10" s="1"/>
    </row>
    <row r="11" spans="1:8">
      <c r="A11" s="190"/>
      <c r="B11" s="191"/>
      <c r="C11" s="197"/>
      <c r="D11" s="3"/>
      <c r="E11" s="3" t="s">
        <v>5</v>
      </c>
      <c r="F11" s="194"/>
      <c r="G11" s="1"/>
      <c r="H11" s="1"/>
    </row>
    <row r="12" spans="1:8">
      <c r="A12" s="190"/>
      <c r="B12" s="191"/>
      <c r="C12" s="190"/>
      <c r="D12" s="190"/>
      <c r="E12" s="190"/>
      <c r="F12" s="192"/>
    </row>
    <row r="13" spans="1:8">
      <c r="A13" s="190"/>
      <c r="B13" s="191"/>
      <c r="C13" s="198"/>
      <c r="D13" s="3"/>
      <c r="E13" s="3" t="s">
        <v>430</v>
      </c>
      <c r="F13" s="192"/>
    </row>
    <row r="14" spans="1:8" ht="15.75" customHeight="1">
      <c r="A14" s="190"/>
      <c r="B14" s="191"/>
      <c r="C14" s="190"/>
      <c r="D14" s="190"/>
      <c r="E14" s="190"/>
      <c r="F14" s="192"/>
    </row>
    <row r="15" spans="1:8">
      <c r="A15" s="190"/>
      <c r="B15" s="191"/>
      <c r="C15" s="199"/>
      <c r="D15" s="190"/>
      <c r="E15" s="3" t="s">
        <v>6</v>
      </c>
      <c r="F15" s="192"/>
    </row>
    <row r="16" spans="1:8" ht="16" thickBot="1">
      <c r="A16" s="190"/>
      <c r="B16" s="200"/>
      <c r="C16" s="201"/>
      <c r="D16" s="201"/>
      <c r="E16" s="201"/>
      <c r="F16" s="202"/>
    </row>
    <row r="17" spans="1:8">
      <c r="A17" s="190"/>
      <c r="B17" s="190"/>
      <c r="C17" s="248"/>
      <c r="D17" s="249"/>
      <c r="E17" s="249"/>
      <c r="F17" s="249"/>
      <c r="G17" s="142"/>
      <c r="H17" s="142"/>
    </row>
  </sheetData>
  <sheetProtection sheet="1" objects="1" scenarios="1"/>
  <customSheetViews>
    <customSheetView guid="{F340C8D7-4E9F-4632-8DFC-4C51DEF7AB5A}" showGridLines="0" showRuler="0">
      <selection activeCell="B6" sqref="B6"/>
      <pageMargins left="0.75" right="0.75" top="1" bottom="1" header="0.5" footer="0.5"/>
      <pageSetup paperSize="9" scale="73" orientation="portrait" horizontalDpi="300" verticalDpi="300" r:id="rId1"/>
      <headerFooter alignWithMargins="0"/>
    </customSheetView>
    <customSheetView guid="{ABE47515-9F00-4757-9737-BAFEEF96F8FA}" showPageBreaks="1" showGridLines="0" fitToPage="1" showRuler="0">
      <selection activeCell="B12" sqref="B12:E12"/>
      <pageMargins left="0.74803149606299213" right="0.74803149606299213" top="0.98425196850393704" bottom="0.98425196850393704" header="0.51181102362204722" footer="0.51181102362204722"/>
      <pageSetup paperSize="9" scale="75" orientation="portrait" horizontalDpi="300" verticalDpi="300" r:id="rId2"/>
      <headerFooter alignWithMargins="0"/>
    </customSheetView>
    <customSheetView guid="{FA539445-A77A-4A28-B8FD-A25D18E141AC}" showPageBreaks="1" showGridLines="0" showRuler="0">
      <selection activeCell="B36" sqref="B36"/>
      <pageMargins left="0.75" right="0.75" top="1" bottom="1" header="0.5" footer="0.5"/>
      <pageSetup paperSize="9" scale="73" orientation="portrait" horizontalDpi="300" verticalDpi="300" r:id="rId3"/>
      <headerFooter alignWithMargins="0"/>
    </customSheetView>
    <customSheetView guid="{91E5C65A-A02B-4E83-B3A4-B1B16DE975C3}" showGridLines="0">
      <selection activeCell="C18" sqref="C18"/>
      <pageMargins left="0.75" right="0.75" top="1" bottom="1" header="0.5" footer="0.5"/>
      <pageSetup paperSize="9" scale="73" orientation="portrait" horizontalDpi="300" verticalDpi="300" r:id="rId4"/>
      <headerFooter alignWithMargins="0"/>
    </customSheetView>
    <customSheetView guid="{D221B1C6-FD4F-4EC0-9F68-6FA55C6CFD94}" showGridLines="0" showRuler="0">
      <selection activeCell="C18" sqref="C18"/>
      <pageMargins left="0.75" right="0.75" top="1" bottom="1" header="0.5" footer="0.5"/>
      <pageSetup paperSize="9" scale="73" orientation="portrait" horizontalDpi="300" verticalDpi="300" r:id="rId5"/>
      <headerFooter alignWithMargins="0"/>
    </customSheetView>
    <customSheetView guid="{D5E79100-4AE8-43A6-AB76-1294F977971A}" showGridLines="0" showRuler="0">
      <selection activeCell="B2" sqref="B2"/>
      <pageMargins left="0.75" right="0.75" top="1" bottom="1" header="0.5" footer="0.5"/>
      <pageSetup paperSize="9" scale="73" orientation="portrait" horizontalDpi="300" verticalDpi="300" r:id="rId6"/>
      <headerFooter alignWithMargins="0"/>
    </customSheetView>
    <customSheetView guid="{3EFCFB9D-F21B-4817-A00D-7E6B17F1F35E}" showGridLines="0" showRuler="0">
      <selection activeCell="C18" sqref="C18"/>
      <pageMargins left="0.75" right="0.75" top="1" bottom="1" header="0.5" footer="0.5"/>
      <pageSetup paperSize="9" scale="73" orientation="portrait" horizontalDpi="300" verticalDpi="300" r:id="rId7"/>
      <headerFooter alignWithMargins="0"/>
    </customSheetView>
    <customSheetView guid="{FE687FB1-5151-4D44-8177-B71484D4AB4A}" showGridLines="0" showRuler="0">
      <selection activeCell="B2" sqref="B2"/>
      <pageMargins left="0.75" right="0.75" top="1" bottom="1" header="0.5" footer="0.5"/>
      <pageSetup paperSize="9" scale="73" orientation="portrait" horizontalDpi="300" verticalDpi="300" r:id="rId8"/>
      <headerFooter alignWithMargins="0"/>
    </customSheetView>
    <customSheetView guid="{CF2CB0F1-ED7F-4C98-A426-921B2B022766}" showGridLines="0" showRuler="0">
      <selection activeCell="B2" sqref="B2"/>
      <pageMargins left="0.75" right="0.75" top="1" bottom="1" header="0.5" footer="0.5"/>
      <pageSetup paperSize="9" scale="73" orientation="portrait" horizontalDpi="300" verticalDpi="300" r:id="rId9"/>
      <headerFooter alignWithMargins="0"/>
    </customSheetView>
    <customSheetView guid="{DF9F3B91-E934-46D9-9FCE-A4155C624A14}" showGridLines="0" showRuler="0">
      <pageMargins left="0.75" right="0.75" top="1" bottom="1" header="0.5" footer="0.5"/>
      <pageSetup paperSize="9" scale="73" orientation="portrait" horizontalDpi="300" verticalDpi="300" r:id="rId10"/>
      <headerFooter alignWithMargins="0"/>
    </customSheetView>
  </customSheetViews>
  <mergeCells count="1">
    <mergeCell ref="C17:F17"/>
  </mergeCells>
  <phoneticPr fontId="7" type="noConversion"/>
  <pageMargins left="0.74803149606299213" right="0.74803149606299213" top="0.98425196850393704" bottom="0.98425196850393704" header="0.51181102362204722" footer="0.51181102362204722"/>
  <pageSetup paperSize="9" scale="73" orientation="portrait" horizontalDpi="300" verticalDpi="300" r:id="rId1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O345"/>
  <sheetViews>
    <sheetView showGridLines="0" zoomScale="80" zoomScaleNormal="80" workbookViewId="0">
      <selection activeCell="M14" sqref="M14"/>
    </sheetView>
  </sheetViews>
  <sheetFormatPr defaultColWidth="8.84375" defaultRowHeight="15.5"/>
  <cols>
    <col min="1" max="1" width="1.84375" style="24" customWidth="1"/>
    <col min="2" max="2" width="2.69140625" style="24" customWidth="1"/>
    <col min="3" max="3" width="6.23046875" style="49" customWidth="1"/>
    <col min="4" max="4" width="35.3046875" style="49" bestFit="1" customWidth="1"/>
    <col min="5" max="5" width="5.07421875" style="49" customWidth="1"/>
    <col min="6" max="6" width="4.69140625" style="49" customWidth="1"/>
    <col min="7" max="7" width="1.3046875" style="24" customWidth="1"/>
    <col min="8" max="9" width="11" style="49" customWidth="1"/>
    <col min="10" max="10" width="2.3046875" style="24" customWidth="1"/>
    <col min="11" max="15" width="11" style="49" customWidth="1"/>
    <col min="16" max="17" width="2.69140625" style="24" customWidth="1"/>
    <col min="18" max="82" width="8.84375" style="24"/>
    <col min="83" max="16384" width="8.84375" style="49"/>
  </cols>
  <sheetData>
    <row r="1" spans="1:93" s="24" customFormat="1" ht="16" thickBot="1"/>
    <row r="2" spans="1:93" s="24" customFormat="1">
      <c r="B2" s="25"/>
      <c r="C2" s="26"/>
      <c r="D2" s="27"/>
      <c r="E2" s="28"/>
      <c r="F2" s="28"/>
      <c r="G2" s="27"/>
      <c r="H2" s="27"/>
      <c r="I2" s="27"/>
      <c r="J2" s="27"/>
      <c r="K2" s="27"/>
      <c r="L2" s="27"/>
      <c r="M2" s="27"/>
      <c r="N2" s="27"/>
      <c r="O2" s="27"/>
      <c r="P2" s="29"/>
      <c r="Q2" s="30"/>
    </row>
    <row r="3" spans="1:93" s="24" customFormat="1">
      <c r="B3" s="31"/>
      <c r="C3" s="32" t="s">
        <v>200</v>
      </c>
      <c r="D3" s="30"/>
      <c r="E3" s="33"/>
      <c r="F3" s="34"/>
      <c r="G3" s="30"/>
      <c r="H3" s="30"/>
      <c r="I3" s="30"/>
      <c r="J3" s="30"/>
      <c r="K3" s="30"/>
      <c r="L3" s="30"/>
      <c r="M3" s="30"/>
      <c r="N3" s="30"/>
      <c r="O3" s="30"/>
      <c r="P3" s="35"/>
      <c r="Q3" s="30"/>
    </row>
    <row r="4" spans="1:93" s="24" customFormat="1">
      <c r="B4" s="31"/>
      <c r="C4" s="36" t="s">
        <v>286</v>
      </c>
      <c r="D4" s="30"/>
      <c r="E4" s="33"/>
      <c r="F4" s="34"/>
      <c r="G4" s="30"/>
      <c r="H4" s="30"/>
      <c r="I4" s="30"/>
      <c r="J4" s="30"/>
      <c r="K4" s="30"/>
      <c r="L4" s="30"/>
      <c r="M4" s="30"/>
      <c r="N4" s="30"/>
      <c r="O4" s="30"/>
      <c r="P4" s="35"/>
      <c r="Q4" s="30"/>
    </row>
    <row r="5" spans="1:93" s="24" customFormat="1">
      <c r="B5" s="31"/>
      <c r="C5" s="37"/>
      <c r="D5" s="30"/>
      <c r="E5" s="33"/>
      <c r="F5" s="33"/>
      <c r="G5" s="30"/>
      <c r="H5" s="30"/>
      <c r="I5" s="30"/>
      <c r="J5" s="30"/>
      <c r="K5" s="250" t="s">
        <v>353</v>
      </c>
      <c r="L5" s="251"/>
      <c r="M5" s="251"/>
      <c r="N5" s="251"/>
      <c r="O5" s="252"/>
      <c r="P5" s="35"/>
      <c r="Q5" s="30"/>
    </row>
    <row r="6" spans="1:93" s="38" customFormat="1">
      <c r="B6" s="39"/>
      <c r="C6" s="40"/>
      <c r="D6" s="33"/>
      <c r="E6" s="33"/>
      <c r="F6" s="33"/>
      <c r="G6" s="33"/>
      <c r="H6" s="41">
        <v>-2</v>
      </c>
      <c r="I6" s="41">
        <v>-1</v>
      </c>
      <c r="J6" s="42"/>
      <c r="K6" s="41">
        <v>1</v>
      </c>
      <c r="L6" s="41">
        <v>2</v>
      </c>
      <c r="M6" s="41">
        <v>3</v>
      </c>
      <c r="N6" s="41">
        <v>4</v>
      </c>
      <c r="O6" s="41">
        <v>5</v>
      </c>
      <c r="P6" s="43"/>
      <c r="Q6" s="33"/>
    </row>
    <row r="7" spans="1:93">
      <c r="B7" s="31"/>
      <c r="C7" s="44"/>
      <c r="D7" s="45"/>
      <c r="E7" s="46"/>
      <c r="F7" s="46"/>
      <c r="G7" s="30"/>
      <c r="H7" s="47" t="s">
        <v>17</v>
      </c>
      <c r="I7" s="47" t="s">
        <v>17</v>
      </c>
      <c r="J7" s="48"/>
      <c r="K7" s="47" t="s">
        <v>17</v>
      </c>
      <c r="L7" s="47" t="s">
        <v>17</v>
      </c>
      <c r="M7" s="47" t="s">
        <v>17</v>
      </c>
      <c r="N7" s="47" t="s">
        <v>17</v>
      </c>
      <c r="O7" s="47" t="s">
        <v>17</v>
      </c>
      <c r="P7" s="35"/>
      <c r="Q7" s="30"/>
    </row>
    <row r="8" spans="1:93">
      <c r="B8" s="31"/>
      <c r="C8" s="50"/>
      <c r="D8" s="51" t="s">
        <v>7</v>
      </c>
      <c r="E8" s="47" t="s">
        <v>8</v>
      </c>
      <c r="F8" s="47" t="s">
        <v>9</v>
      </c>
      <c r="G8" s="30"/>
      <c r="H8" s="47" t="s">
        <v>16</v>
      </c>
      <c r="I8" s="47" t="s">
        <v>16</v>
      </c>
      <c r="J8" s="48"/>
      <c r="K8" s="47" t="s">
        <v>16</v>
      </c>
      <c r="L8" s="47" t="s">
        <v>14</v>
      </c>
      <c r="M8" s="47" t="s">
        <v>14</v>
      </c>
      <c r="N8" s="47" t="s">
        <v>16</v>
      </c>
      <c r="O8" s="47" t="s">
        <v>16</v>
      </c>
      <c r="P8" s="35"/>
      <c r="Q8" s="30"/>
    </row>
    <row r="9" spans="1:93" s="24" customFormat="1">
      <c r="B9" s="31"/>
      <c r="C9" s="52"/>
      <c r="D9" s="53"/>
      <c r="E9" s="54"/>
      <c r="F9" s="54"/>
      <c r="G9" s="30"/>
      <c r="H9" s="55" t="s">
        <v>18</v>
      </c>
      <c r="I9" s="55" t="s">
        <v>19</v>
      </c>
      <c r="J9" s="56"/>
      <c r="K9" s="55" t="s">
        <v>415</v>
      </c>
      <c r="L9" s="55" t="s">
        <v>416</v>
      </c>
      <c r="M9" s="55" t="s">
        <v>417</v>
      </c>
      <c r="N9" s="55" t="s">
        <v>418</v>
      </c>
      <c r="O9" s="55" t="s">
        <v>439</v>
      </c>
      <c r="P9" s="35"/>
      <c r="Q9" s="30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</row>
    <row r="10" spans="1:93" s="24" customFormat="1">
      <c r="B10" s="31"/>
      <c r="C10" s="30"/>
      <c r="D10" s="30"/>
      <c r="E10" s="33"/>
      <c r="F10" s="33"/>
      <c r="G10" s="30"/>
      <c r="H10" s="135">
        <v>44256</v>
      </c>
      <c r="I10" s="135">
        <v>44621</v>
      </c>
      <c r="J10" s="136"/>
      <c r="K10" s="135">
        <v>44986</v>
      </c>
      <c r="L10" s="135">
        <v>45352</v>
      </c>
      <c r="M10" s="135">
        <v>45717</v>
      </c>
      <c r="N10" s="135">
        <v>45717</v>
      </c>
      <c r="O10" s="135">
        <v>46082</v>
      </c>
      <c r="P10" s="35"/>
      <c r="Q10" s="30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</row>
    <row r="11" spans="1:93" s="24" customFormat="1">
      <c r="B11" s="31"/>
      <c r="C11" s="57" t="s">
        <v>0</v>
      </c>
      <c r="D11" s="58" t="s">
        <v>61</v>
      </c>
      <c r="E11" s="59"/>
      <c r="F11" s="30"/>
      <c r="G11" s="30"/>
      <c r="H11" s="40"/>
      <c r="I11" s="40"/>
      <c r="J11" s="40"/>
      <c r="K11" s="40"/>
      <c r="L11" s="40"/>
      <c r="M11" s="40"/>
      <c r="N11" s="40"/>
      <c r="O11" s="40"/>
      <c r="P11" s="35"/>
      <c r="Q11" s="30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</row>
    <row r="12" spans="1:93" s="24" customFormat="1">
      <c r="B12" s="31"/>
      <c r="C12" s="60">
        <v>1</v>
      </c>
      <c r="D12" s="61" t="s">
        <v>63</v>
      </c>
      <c r="E12" s="62" t="s">
        <v>40</v>
      </c>
      <c r="F12" s="63">
        <v>1</v>
      </c>
      <c r="G12" s="30"/>
      <c r="H12" s="137">
        <v>296.89999999999998</v>
      </c>
      <c r="I12" s="137">
        <v>323.5</v>
      </c>
      <c r="J12" s="138"/>
      <c r="K12" s="137">
        <v>367.2</v>
      </c>
      <c r="L12" s="139"/>
      <c r="M12" s="139"/>
      <c r="N12" s="139"/>
      <c r="O12" s="139"/>
      <c r="P12" s="35"/>
      <c r="Q12" s="30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</row>
    <row r="13" spans="1:93" s="24" customFormat="1">
      <c r="B13" s="31"/>
      <c r="C13" s="60">
        <f>C12+1</f>
        <v>2</v>
      </c>
      <c r="D13" s="61" t="s">
        <v>64</v>
      </c>
      <c r="E13" s="62" t="s">
        <v>65</v>
      </c>
      <c r="F13" s="63">
        <v>1</v>
      </c>
      <c r="G13" s="30"/>
      <c r="H13" s="199"/>
      <c r="I13" s="134">
        <f>(I12-H12)/H12</f>
        <v>8.9592455372179275E-2</v>
      </c>
      <c r="J13" s="138"/>
      <c r="K13" s="134">
        <f>(K12-I12)/I12</f>
        <v>0.13508500772797524</v>
      </c>
      <c r="L13" s="166">
        <f>(L12-K12)/K12</f>
        <v>-1</v>
      </c>
      <c r="M13" s="166" t="e">
        <f t="shared" ref="M13:O13" si="0">(M12-L12)/L12</f>
        <v>#DIV/0!</v>
      </c>
      <c r="N13" s="166" t="e">
        <f t="shared" si="0"/>
        <v>#DIV/0!</v>
      </c>
      <c r="O13" s="166" t="e">
        <f t="shared" si="0"/>
        <v>#DIV/0!</v>
      </c>
      <c r="P13" s="35"/>
      <c r="Q13" s="30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</row>
    <row r="14" spans="1:93" s="24" customFormat="1">
      <c r="B14" s="31"/>
      <c r="C14" s="60">
        <f>C13+1</f>
        <v>3</v>
      </c>
      <c r="D14" s="61" t="s">
        <v>431</v>
      </c>
      <c r="E14" s="62" t="s">
        <v>40</v>
      </c>
      <c r="F14" s="63">
        <v>3</v>
      </c>
      <c r="G14" s="30"/>
      <c r="H14" s="140">
        <f>(H12/$H$12)</f>
        <v>1</v>
      </c>
      <c r="I14" s="140">
        <f>(I12/$H$12)</f>
        <v>1.0895924553721792</v>
      </c>
      <c r="J14" s="126"/>
      <c r="K14" s="140">
        <f>(K12/$H$12)</f>
        <v>1.2367800606264736</v>
      </c>
      <c r="L14" s="21">
        <f>(L12/$H$12)</f>
        <v>0</v>
      </c>
      <c r="M14" s="21">
        <f t="shared" ref="M14:O14" si="1">(M12/$H$12)</f>
        <v>0</v>
      </c>
      <c r="N14" s="21">
        <f t="shared" si="1"/>
        <v>0</v>
      </c>
      <c r="O14" s="21">
        <f t="shared" si="1"/>
        <v>0</v>
      </c>
      <c r="P14" s="35"/>
      <c r="Q14" s="30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</row>
    <row r="15" spans="1:93" s="24" customFormat="1" ht="16" thickBot="1">
      <c r="A15" s="73"/>
      <c r="B15" s="75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7"/>
    </row>
    <row r="16" spans="1:93" s="24" customFormat="1">
      <c r="C16" s="141" t="s">
        <v>62</v>
      </c>
    </row>
    <row r="17" spans="3:3" s="24" customFormat="1">
      <c r="C17" s="141"/>
    </row>
    <row r="18" spans="3:3" s="24" customFormat="1"/>
    <row r="19" spans="3:3" s="24" customFormat="1"/>
    <row r="20" spans="3:3" s="24" customFormat="1"/>
    <row r="21" spans="3:3" s="24" customFormat="1"/>
    <row r="22" spans="3:3" s="24" customFormat="1"/>
    <row r="23" spans="3:3" s="24" customFormat="1"/>
    <row r="24" spans="3:3" s="24" customFormat="1"/>
    <row r="25" spans="3:3" s="24" customFormat="1"/>
    <row r="26" spans="3:3" s="24" customFormat="1"/>
    <row r="27" spans="3:3" s="24" customFormat="1"/>
    <row r="28" spans="3:3" s="24" customFormat="1"/>
    <row r="29" spans="3:3" s="24" customFormat="1"/>
    <row r="30" spans="3:3" s="24" customFormat="1"/>
    <row r="31" spans="3:3" s="24" customFormat="1"/>
    <row r="32" spans="3:3" s="24" customFormat="1"/>
    <row r="33" s="24" customFormat="1"/>
    <row r="34" s="24" customFormat="1"/>
    <row r="35" s="24" customFormat="1"/>
    <row r="36" s="24" customFormat="1"/>
    <row r="37" s="24" customFormat="1"/>
    <row r="38" s="24" customFormat="1"/>
    <row r="39" s="24" customFormat="1"/>
    <row r="40" s="24" customFormat="1"/>
    <row r="41" s="24" customFormat="1"/>
    <row r="42" s="24" customFormat="1"/>
    <row r="43" s="24" customFormat="1"/>
    <row r="44" s="24" customFormat="1"/>
    <row r="45" s="24" customFormat="1"/>
    <row r="46" s="24" customFormat="1"/>
    <row r="47" s="24" customFormat="1"/>
    <row r="48" s="24" customFormat="1"/>
    <row r="49" s="24" customFormat="1"/>
    <row r="50" s="24" customFormat="1"/>
    <row r="51" s="24" customFormat="1"/>
    <row r="52" s="24" customFormat="1"/>
    <row r="53" s="24" customFormat="1"/>
    <row r="54" s="24" customFormat="1"/>
    <row r="55" s="24" customFormat="1"/>
    <row r="56" s="24" customFormat="1"/>
    <row r="57" s="24" customFormat="1"/>
    <row r="58" s="24" customFormat="1"/>
    <row r="59" s="24" customFormat="1"/>
    <row r="60" s="24" customFormat="1"/>
    <row r="61" s="24" customFormat="1"/>
    <row r="62" s="24" customFormat="1"/>
    <row r="63" s="24" customFormat="1"/>
    <row r="64" s="24" customFormat="1"/>
    <row r="65" s="24" customFormat="1"/>
    <row r="66" s="24" customFormat="1"/>
    <row r="67" s="24" customFormat="1"/>
    <row r="68" s="24" customFormat="1"/>
    <row r="69" s="24" customFormat="1"/>
    <row r="70" s="24" customFormat="1"/>
    <row r="71" s="24" customFormat="1"/>
    <row r="72" s="24" customFormat="1"/>
    <row r="73" s="24" customFormat="1"/>
    <row r="74" s="24" customFormat="1"/>
    <row r="75" s="24" customFormat="1"/>
    <row r="76" s="24" customFormat="1"/>
    <row r="77" s="24" customFormat="1"/>
    <row r="78" s="24" customFormat="1"/>
    <row r="79" s="24" customFormat="1"/>
    <row r="80" s="24" customFormat="1"/>
    <row r="81" s="24" customFormat="1"/>
    <row r="82" s="24" customFormat="1"/>
    <row r="83" s="24" customFormat="1"/>
    <row r="84" s="24" customFormat="1"/>
    <row r="85" s="24" customFormat="1"/>
    <row r="86" s="24" customFormat="1"/>
    <row r="87" s="24" customFormat="1"/>
    <row r="88" s="24" customFormat="1"/>
    <row r="89" s="24" customFormat="1"/>
    <row r="90" s="24" customFormat="1"/>
    <row r="91" s="24" customFormat="1"/>
    <row r="92" s="24" customFormat="1"/>
    <row r="93" s="24" customFormat="1"/>
    <row r="94" s="24" customFormat="1"/>
    <row r="95" s="24" customFormat="1"/>
    <row r="96" s="24" customFormat="1"/>
    <row r="97" s="24" customFormat="1"/>
    <row r="98" s="24" customFormat="1"/>
    <row r="99" s="24" customFormat="1"/>
    <row r="100" s="24" customFormat="1"/>
    <row r="101" s="24" customFormat="1"/>
    <row r="102" s="24" customFormat="1"/>
    <row r="103" s="24" customFormat="1"/>
    <row r="104" s="24" customFormat="1"/>
    <row r="105" s="24" customFormat="1"/>
    <row r="106" s="24" customFormat="1"/>
    <row r="107" s="24" customFormat="1"/>
    <row r="108" s="24" customFormat="1"/>
    <row r="109" s="24" customFormat="1"/>
    <row r="110" s="24" customFormat="1"/>
    <row r="111" s="24" customFormat="1"/>
    <row r="112" s="24" customFormat="1"/>
    <row r="113" s="24" customFormat="1"/>
    <row r="114" s="24" customFormat="1"/>
    <row r="115" s="24" customFormat="1"/>
    <row r="116" s="24" customFormat="1"/>
    <row r="117" s="24" customFormat="1"/>
    <row r="118" s="24" customFormat="1"/>
    <row r="119" s="24" customFormat="1"/>
    <row r="120" s="24" customFormat="1"/>
    <row r="121" s="24" customFormat="1"/>
    <row r="122" s="24" customFormat="1"/>
    <row r="123" s="24" customFormat="1"/>
    <row r="124" s="24" customFormat="1"/>
    <row r="125" s="24" customFormat="1"/>
    <row r="126" s="24" customFormat="1"/>
    <row r="127" s="24" customFormat="1"/>
    <row r="128" s="24" customFormat="1"/>
    <row r="129" s="24" customFormat="1"/>
    <row r="130" s="24" customFormat="1"/>
    <row r="131" s="24" customFormat="1"/>
    <row r="132" s="24" customFormat="1"/>
    <row r="133" s="24" customFormat="1"/>
    <row r="134" s="24" customFormat="1"/>
    <row r="135" s="24" customFormat="1"/>
    <row r="136" s="24" customFormat="1"/>
    <row r="137" s="24" customFormat="1"/>
    <row r="138" s="24" customFormat="1"/>
    <row r="139" s="24" customFormat="1"/>
    <row r="140" s="24" customFormat="1"/>
    <row r="141" s="24" customFormat="1"/>
    <row r="142" s="24" customFormat="1"/>
    <row r="143" s="24" customFormat="1"/>
    <row r="144" s="24" customFormat="1"/>
    <row r="145" s="24" customFormat="1"/>
    <row r="146" s="24" customFormat="1"/>
    <row r="147" s="24" customFormat="1"/>
    <row r="148" s="24" customFormat="1"/>
    <row r="149" s="24" customFormat="1"/>
    <row r="150" s="24" customFormat="1"/>
    <row r="151" s="24" customFormat="1"/>
    <row r="152" s="24" customFormat="1"/>
    <row r="153" s="24" customFormat="1"/>
    <row r="154" s="24" customFormat="1"/>
    <row r="155" s="24" customFormat="1"/>
    <row r="156" s="24" customFormat="1"/>
    <row r="157" s="24" customFormat="1"/>
    <row r="158" s="24" customFormat="1"/>
    <row r="159" s="24" customFormat="1"/>
    <row r="160" s="24" customFormat="1"/>
    <row r="161" s="24" customFormat="1"/>
    <row r="162" s="24" customFormat="1"/>
    <row r="163" s="24" customFormat="1"/>
    <row r="164" s="24" customFormat="1"/>
    <row r="165" s="24" customFormat="1"/>
    <row r="166" s="24" customFormat="1"/>
    <row r="167" s="24" customFormat="1"/>
    <row r="168" s="24" customFormat="1"/>
    <row r="169" s="24" customFormat="1"/>
    <row r="170" s="24" customFormat="1"/>
    <row r="171" s="24" customFormat="1"/>
    <row r="172" s="24" customFormat="1"/>
    <row r="173" s="24" customFormat="1"/>
    <row r="174" s="24" customFormat="1"/>
    <row r="175" s="24" customFormat="1"/>
    <row r="176" s="24" customFormat="1"/>
    <row r="177" s="24" customFormat="1"/>
    <row r="178" s="24" customFormat="1"/>
    <row r="179" s="24" customFormat="1"/>
    <row r="180" s="24" customFormat="1"/>
    <row r="181" s="24" customFormat="1"/>
    <row r="182" s="24" customFormat="1"/>
    <row r="183" s="24" customFormat="1"/>
    <row r="184" s="24" customFormat="1"/>
    <row r="185" s="24" customFormat="1"/>
    <row r="186" s="24" customFormat="1"/>
    <row r="187" s="24" customFormat="1"/>
    <row r="188" s="24" customFormat="1"/>
    <row r="189" s="24" customFormat="1"/>
    <row r="190" s="24" customFormat="1"/>
    <row r="191" s="24" customFormat="1"/>
    <row r="192" s="24" customFormat="1"/>
    <row r="193" s="24" customFormat="1"/>
    <row r="194" s="24" customFormat="1"/>
    <row r="195" s="24" customFormat="1"/>
    <row r="196" s="24" customFormat="1"/>
    <row r="197" s="24" customFormat="1"/>
    <row r="198" s="24" customFormat="1"/>
    <row r="199" s="24" customFormat="1"/>
    <row r="200" s="24" customFormat="1"/>
    <row r="201" s="24" customFormat="1"/>
    <row r="202" s="24" customFormat="1"/>
    <row r="203" s="24" customFormat="1"/>
    <row r="204" s="24" customFormat="1"/>
    <row r="205" s="24" customFormat="1"/>
    <row r="206" s="24" customFormat="1"/>
    <row r="207" s="24" customFormat="1"/>
    <row r="208" s="24" customFormat="1"/>
    <row r="209" s="24" customFormat="1"/>
    <row r="210" s="24" customFormat="1"/>
    <row r="211" s="24" customFormat="1"/>
    <row r="212" s="24" customFormat="1"/>
    <row r="213" s="24" customFormat="1"/>
    <row r="214" s="24" customFormat="1"/>
    <row r="215" s="24" customFormat="1"/>
    <row r="216" s="24" customFormat="1"/>
    <row r="217" s="24" customFormat="1"/>
    <row r="218" s="24" customFormat="1"/>
    <row r="219" s="24" customFormat="1"/>
    <row r="220" s="24" customFormat="1"/>
    <row r="221" s="24" customFormat="1"/>
    <row r="222" s="24" customFormat="1"/>
    <row r="223" s="24" customFormat="1"/>
    <row r="224" s="24" customFormat="1"/>
    <row r="225" s="24" customFormat="1"/>
    <row r="226" s="24" customFormat="1"/>
    <row r="227" s="24" customFormat="1"/>
    <row r="228" s="24" customFormat="1"/>
    <row r="229" s="24" customFormat="1"/>
    <row r="230" s="24" customFormat="1"/>
    <row r="231" s="24" customFormat="1"/>
    <row r="232" s="24" customFormat="1"/>
    <row r="233" s="24" customFormat="1"/>
    <row r="234" s="24" customFormat="1"/>
    <row r="235" s="24" customFormat="1"/>
    <row r="236" s="24" customFormat="1"/>
    <row r="237" s="24" customFormat="1"/>
    <row r="238" s="24" customFormat="1"/>
    <row r="239" s="24" customFormat="1"/>
    <row r="240" s="24" customFormat="1"/>
    <row r="241" s="24" customFormat="1"/>
    <row r="242" s="24" customFormat="1"/>
    <row r="243" s="24" customFormat="1"/>
    <row r="244" s="24" customFormat="1"/>
    <row r="245" s="24" customFormat="1"/>
    <row r="246" s="24" customFormat="1"/>
    <row r="247" s="24" customFormat="1"/>
    <row r="248" s="24" customFormat="1"/>
    <row r="249" s="24" customFormat="1"/>
    <row r="250" s="24" customFormat="1"/>
    <row r="251" s="24" customFormat="1"/>
    <row r="252" s="24" customFormat="1"/>
    <row r="253" s="24" customFormat="1"/>
    <row r="254" s="24" customFormat="1"/>
    <row r="255" s="24" customFormat="1"/>
    <row r="256" s="24" customFormat="1"/>
    <row r="257" s="24" customFormat="1"/>
    <row r="258" s="24" customFormat="1"/>
    <row r="259" s="24" customFormat="1"/>
    <row r="260" s="24" customFormat="1"/>
    <row r="261" s="24" customFormat="1"/>
    <row r="262" s="24" customFormat="1"/>
    <row r="263" s="24" customFormat="1"/>
    <row r="264" s="24" customFormat="1"/>
    <row r="265" s="24" customFormat="1"/>
    <row r="266" s="24" customFormat="1"/>
    <row r="267" s="24" customFormat="1"/>
    <row r="268" s="24" customFormat="1"/>
    <row r="269" s="24" customFormat="1"/>
    <row r="270" s="24" customFormat="1"/>
    <row r="271" s="24" customFormat="1"/>
    <row r="272" s="24" customFormat="1"/>
    <row r="273" s="24" customFormat="1"/>
    <row r="274" s="24" customFormat="1"/>
    <row r="275" s="24" customFormat="1"/>
    <row r="276" s="24" customFormat="1"/>
    <row r="277" s="24" customFormat="1"/>
    <row r="278" s="24" customFormat="1"/>
    <row r="279" s="24" customFormat="1"/>
    <row r="280" s="24" customFormat="1"/>
    <row r="281" s="24" customFormat="1"/>
    <row r="282" s="24" customFormat="1"/>
    <row r="283" s="24" customFormat="1"/>
    <row r="284" s="24" customFormat="1"/>
    <row r="285" s="24" customFormat="1"/>
    <row r="286" s="24" customFormat="1"/>
    <row r="287" s="24" customFormat="1"/>
    <row r="288" s="24" customFormat="1"/>
    <row r="289" s="24" customFormat="1"/>
    <row r="290" s="24" customFormat="1"/>
    <row r="291" s="24" customFormat="1"/>
    <row r="292" s="24" customFormat="1"/>
    <row r="293" s="24" customFormat="1"/>
    <row r="294" s="24" customFormat="1"/>
    <row r="295" s="24" customFormat="1"/>
    <row r="296" s="24" customFormat="1"/>
    <row r="297" s="24" customFormat="1"/>
    <row r="298" s="24" customFormat="1"/>
    <row r="299" s="24" customFormat="1"/>
    <row r="300" s="24" customFormat="1"/>
    <row r="301" s="24" customFormat="1"/>
    <row r="302" s="24" customFormat="1"/>
    <row r="303" s="24" customFormat="1"/>
    <row r="304" s="24" customFormat="1"/>
    <row r="305" s="24" customFormat="1"/>
    <row r="306" s="24" customFormat="1"/>
    <row r="307" s="24" customFormat="1"/>
    <row r="308" s="24" customFormat="1"/>
    <row r="309" s="24" customFormat="1"/>
    <row r="310" s="24" customFormat="1"/>
    <row r="311" s="24" customFormat="1"/>
    <row r="312" s="24" customFormat="1"/>
    <row r="313" s="24" customFormat="1"/>
    <row r="314" s="24" customFormat="1"/>
    <row r="315" s="24" customFormat="1"/>
    <row r="316" s="24" customFormat="1"/>
    <row r="317" s="24" customFormat="1"/>
    <row r="318" s="24" customFormat="1"/>
    <row r="319" s="24" customFormat="1"/>
    <row r="320" s="24" customFormat="1"/>
    <row r="321" s="24" customFormat="1"/>
    <row r="322" s="24" customFormat="1"/>
    <row r="323" s="24" customFormat="1"/>
    <row r="324" s="24" customFormat="1"/>
    <row r="325" s="24" customFormat="1"/>
    <row r="326" s="24" customFormat="1"/>
    <row r="327" s="24" customFormat="1"/>
    <row r="328" s="24" customFormat="1"/>
    <row r="329" s="24" customFormat="1"/>
    <row r="330" s="24" customFormat="1"/>
    <row r="331" s="24" customFormat="1"/>
    <row r="332" s="24" customFormat="1"/>
    <row r="333" s="24" customFormat="1"/>
    <row r="334" s="24" customFormat="1"/>
    <row r="335" s="24" customFormat="1"/>
    <row r="336" s="24" customFormat="1"/>
    <row r="337" s="24" customFormat="1"/>
    <row r="338" s="24" customFormat="1"/>
    <row r="339" s="24" customFormat="1"/>
    <row r="340" s="24" customFormat="1"/>
    <row r="341" s="24" customFormat="1"/>
    <row r="342" s="24" customFormat="1"/>
    <row r="343" s="24" customFormat="1"/>
    <row r="344" s="24" customFormat="1"/>
    <row r="345" s="24" customFormat="1"/>
  </sheetData>
  <sheetProtection sheet="1" objects="1" scenarios="1"/>
  <mergeCells count="1">
    <mergeCell ref="K5:O5"/>
  </mergeCells>
  <pageMargins left="0.7" right="0.7" top="0.75" bottom="0.75" header="0.3" footer="0.3"/>
  <pageSetup paperSize="9" scale="65" orientation="landscape" horizontalDpi="1800" verticalDpi="1800" r:id="rId1"/>
  <colBreaks count="1" manualBreakCount="1"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7F2EC-4334-4F70-85C7-E379B9EF501B}">
  <dimension ref="A1:C37"/>
  <sheetViews>
    <sheetView zoomScale="80" zoomScaleNormal="80" workbookViewId="0">
      <selection sqref="A1:XFD1048576"/>
    </sheetView>
  </sheetViews>
  <sheetFormatPr defaultRowHeight="15.5"/>
  <cols>
    <col min="1" max="1" width="19.3828125" bestFit="1" customWidth="1"/>
    <col min="2" max="2" width="14.53515625" bestFit="1" customWidth="1"/>
    <col min="3" max="3" width="19.23046875" bestFit="1" customWidth="1"/>
  </cols>
  <sheetData>
    <row r="1" spans="1:3">
      <c r="A1" s="32" t="s">
        <v>200</v>
      </c>
      <c r="B1" s="93"/>
      <c r="C1" s="245"/>
    </row>
    <row r="2" spans="1:3">
      <c r="A2" s="245"/>
      <c r="B2" s="245"/>
      <c r="C2" s="245"/>
    </row>
    <row r="3" spans="1:3">
      <c r="A3" s="36" t="s">
        <v>433</v>
      </c>
      <c r="B3" s="245"/>
      <c r="C3" s="245"/>
    </row>
    <row r="4" spans="1:3">
      <c r="A4" s="36"/>
      <c r="B4" s="245"/>
      <c r="C4" s="245"/>
    </row>
    <row r="5" spans="1:3">
      <c r="A5" s="66" t="s">
        <v>434</v>
      </c>
      <c r="B5" s="66" t="s">
        <v>435</v>
      </c>
      <c r="C5" s="66" t="s">
        <v>436</v>
      </c>
    </row>
    <row r="6" spans="1:3">
      <c r="A6" s="247" t="s">
        <v>290</v>
      </c>
      <c r="B6" s="247"/>
      <c r="C6" s="247" t="s">
        <v>438</v>
      </c>
    </row>
    <row r="7" spans="1:3">
      <c r="A7" s="247"/>
      <c r="B7" s="247"/>
      <c r="C7" s="247"/>
    </row>
    <row r="8" spans="1:3">
      <c r="A8" s="247"/>
      <c r="B8" s="247"/>
      <c r="C8" s="247"/>
    </row>
    <row r="9" spans="1:3">
      <c r="A9" s="247"/>
      <c r="B9" s="247"/>
      <c r="C9" s="247"/>
    </row>
    <row r="10" spans="1:3">
      <c r="A10" s="247"/>
      <c r="B10" s="247"/>
      <c r="C10" s="247"/>
    </row>
    <row r="11" spans="1:3">
      <c r="A11" s="247"/>
      <c r="B11" s="247"/>
      <c r="C11" s="247"/>
    </row>
    <row r="12" spans="1:3">
      <c r="A12" s="247"/>
      <c r="B12" s="247"/>
      <c r="C12" s="247"/>
    </row>
    <row r="13" spans="1:3">
      <c r="A13" s="247"/>
      <c r="B13" s="247"/>
      <c r="C13" s="247"/>
    </row>
    <row r="14" spans="1:3">
      <c r="A14" s="247"/>
      <c r="B14" s="247"/>
      <c r="C14" s="247"/>
    </row>
    <row r="15" spans="1:3">
      <c r="A15" s="247"/>
      <c r="B15" s="247"/>
      <c r="C15" s="247"/>
    </row>
    <row r="16" spans="1:3">
      <c r="A16" s="247"/>
      <c r="B16" s="247"/>
      <c r="C16" s="247"/>
    </row>
    <row r="17" spans="1:3">
      <c r="A17" s="247"/>
      <c r="B17" s="247"/>
      <c r="C17" s="247"/>
    </row>
    <row r="18" spans="1:3">
      <c r="A18" s="247"/>
      <c r="B18" s="247"/>
      <c r="C18" s="247"/>
    </row>
    <row r="19" spans="1:3">
      <c r="A19" s="247"/>
      <c r="B19" s="247"/>
      <c r="C19" s="247"/>
    </row>
    <row r="20" spans="1:3">
      <c r="A20" s="247"/>
      <c r="B20" s="247"/>
      <c r="C20" s="247"/>
    </row>
    <row r="21" spans="1:3">
      <c r="A21" s="247"/>
      <c r="B21" s="247"/>
      <c r="C21" s="247"/>
    </row>
    <row r="22" spans="1:3">
      <c r="A22" s="247"/>
      <c r="B22" s="247"/>
      <c r="C22" s="247"/>
    </row>
    <row r="23" spans="1:3">
      <c r="A23" s="247"/>
      <c r="B23" s="247"/>
      <c r="C23" s="247"/>
    </row>
    <row r="24" spans="1:3">
      <c r="A24" s="247"/>
      <c r="B24" s="247"/>
      <c r="C24" s="247"/>
    </row>
    <row r="25" spans="1:3">
      <c r="A25" s="247"/>
      <c r="B25" s="247"/>
      <c r="C25" s="247"/>
    </row>
    <row r="26" spans="1:3">
      <c r="A26" s="247"/>
      <c r="B26" s="247"/>
      <c r="C26" s="247"/>
    </row>
    <row r="27" spans="1:3">
      <c r="A27" s="247"/>
      <c r="B27" s="247"/>
      <c r="C27" s="247"/>
    </row>
    <row r="28" spans="1:3">
      <c r="A28" s="247"/>
      <c r="B28" s="247"/>
      <c r="C28" s="247"/>
    </row>
    <row r="29" spans="1:3">
      <c r="A29" s="247"/>
      <c r="B29" s="247"/>
      <c r="C29" s="247"/>
    </row>
    <row r="30" spans="1:3">
      <c r="A30" s="247"/>
      <c r="B30" s="247"/>
      <c r="C30" s="247"/>
    </row>
    <row r="31" spans="1:3">
      <c r="A31" s="247"/>
      <c r="B31" s="247"/>
      <c r="C31" s="247"/>
    </row>
    <row r="32" spans="1:3">
      <c r="A32" s="247"/>
      <c r="B32" s="247"/>
      <c r="C32" s="247"/>
    </row>
    <row r="33" spans="1:3">
      <c r="A33" s="247"/>
      <c r="B33" s="247"/>
      <c r="C33" s="247"/>
    </row>
    <row r="34" spans="1:3">
      <c r="A34" s="247"/>
      <c r="B34" s="247"/>
      <c r="C34" s="247"/>
    </row>
    <row r="35" spans="1:3">
      <c r="A35" s="247"/>
      <c r="B35" s="247"/>
      <c r="C35" s="247"/>
    </row>
    <row r="36" spans="1:3">
      <c r="A36" s="247"/>
      <c r="B36" s="247"/>
      <c r="C36" s="247"/>
    </row>
    <row r="37" spans="1:3">
      <c r="A37" s="247"/>
      <c r="B37" s="247"/>
      <c r="C37" s="247"/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O387"/>
  <sheetViews>
    <sheetView showGridLines="0" zoomScale="80" zoomScaleNormal="80" zoomScaleSheetLayoutView="85" workbookViewId="0">
      <selection sqref="A1:XFD1048576"/>
    </sheetView>
  </sheetViews>
  <sheetFormatPr defaultColWidth="8.84375" defaultRowHeight="15.5"/>
  <cols>
    <col min="1" max="1" width="1.84375" style="24" customWidth="1"/>
    <col min="2" max="2" width="2.69140625" style="24" customWidth="1"/>
    <col min="3" max="3" width="6.23046875" style="49" customWidth="1"/>
    <col min="4" max="4" width="28.23046875" style="49" customWidth="1"/>
    <col min="5" max="5" width="5.07421875" style="49" customWidth="1"/>
    <col min="6" max="6" width="4.69140625" style="49" customWidth="1"/>
    <col min="7" max="7" width="1.3046875" style="24" customWidth="1"/>
    <col min="8" max="9" width="11" style="49" customWidth="1"/>
    <col min="10" max="10" width="2.3046875" style="24" customWidth="1"/>
    <col min="11" max="15" width="11" style="49" customWidth="1"/>
    <col min="16" max="17" width="2.69140625" style="24" customWidth="1"/>
    <col min="18" max="82" width="8.84375" style="24"/>
    <col min="83" max="16384" width="8.84375" style="49"/>
  </cols>
  <sheetData>
    <row r="1" spans="2:93" s="24" customFormat="1" ht="16" thickBot="1"/>
    <row r="2" spans="2:93" s="24" customFormat="1">
      <c r="B2" s="25"/>
      <c r="C2" s="26"/>
      <c r="D2" s="27"/>
      <c r="E2" s="28"/>
      <c r="F2" s="28"/>
      <c r="G2" s="27"/>
      <c r="H2" s="27"/>
      <c r="I2" s="27"/>
      <c r="J2" s="27"/>
      <c r="K2" s="27"/>
      <c r="L2" s="27"/>
      <c r="M2" s="27"/>
      <c r="N2" s="27"/>
      <c r="O2" s="27"/>
      <c r="P2" s="29"/>
      <c r="Q2" s="30"/>
    </row>
    <row r="3" spans="2:93" s="24" customFormat="1">
      <c r="B3" s="31"/>
      <c r="C3" s="32" t="s">
        <v>200</v>
      </c>
      <c r="D3" s="30"/>
      <c r="E3" s="33"/>
      <c r="F3" s="34"/>
      <c r="G3" s="30"/>
      <c r="H3" s="30"/>
      <c r="I3" s="30"/>
      <c r="J3" s="30"/>
      <c r="K3" s="30"/>
      <c r="L3" s="30"/>
      <c r="M3" s="30"/>
      <c r="N3" s="30"/>
      <c r="O3" s="30"/>
      <c r="P3" s="35"/>
      <c r="Q3" s="30"/>
    </row>
    <row r="4" spans="2:93" s="24" customFormat="1">
      <c r="B4" s="31"/>
      <c r="C4" s="36" t="s">
        <v>271</v>
      </c>
      <c r="D4" s="30"/>
      <c r="E4" s="33"/>
      <c r="F4" s="34"/>
      <c r="G4" s="30"/>
      <c r="H4" s="30"/>
      <c r="I4" s="30"/>
      <c r="J4" s="30"/>
      <c r="K4" s="30"/>
      <c r="L4" s="30"/>
      <c r="M4" s="30"/>
      <c r="N4" s="30"/>
      <c r="O4" s="30"/>
      <c r="P4" s="35"/>
      <c r="Q4" s="30"/>
    </row>
    <row r="5" spans="2:93" s="24" customFormat="1">
      <c r="B5" s="31"/>
      <c r="C5" s="37"/>
      <c r="D5" s="30"/>
      <c r="E5" s="33"/>
      <c r="F5" s="33"/>
      <c r="G5" s="30"/>
      <c r="H5" s="30"/>
      <c r="I5" s="30"/>
      <c r="J5" s="30"/>
      <c r="K5" s="250" t="s">
        <v>353</v>
      </c>
      <c r="L5" s="251"/>
      <c r="M5" s="251"/>
      <c r="N5" s="251"/>
      <c r="O5" s="252"/>
      <c r="P5" s="35"/>
      <c r="Q5" s="30"/>
    </row>
    <row r="6" spans="2:93" s="38" customFormat="1">
      <c r="B6" s="39"/>
      <c r="C6" s="40"/>
      <c r="D6" s="33"/>
      <c r="E6" s="33"/>
      <c r="F6" s="33"/>
      <c r="G6" s="33"/>
      <c r="H6" s="41">
        <v>-2</v>
      </c>
      <c r="I6" s="41">
        <v>-1</v>
      </c>
      <c r="J6" s="42"/>
      <c r="K6" s="41">
        <v>1</v>
      </c>
      <c r="L6" s="41">
        <v>2</v>
      </c>
      <c r="M6" s="41">
        <v>3</v>
      </c>
      <c r="N6" s="41">
        <v>4</v>
      </c>
      <c r="O6" s="41">
        <v>5</v>
      </c>
      <c r="P6" s="43"/>
      <c r="Q6" s="33"/>
    </row>
    <row r="7" spans="2:93">
      <c r="B7" s="31"/>
      <c r="C7" s="44"/>
      <c r="D7" s="45"/>
      <c r="E7" s="46"/>
      <c r="F7" s="46"/>
      <c r="G7" s="30"/>
      <c r="H7" s="47" t="s">
        <v>17</v>
      </c>
      <c r="I7" s="47" t="s">
        <v>17</v>
      </c>
      <c r="J7" s="48"/>
      <c r="K7" s="47" t="s">
        <v>17</v>
      </c>
      <c r="L7" s="47" t="s">
        <v>17</v>
      </c>
      <c r="M7" s="47" t="s">
        <v>17</v>
      </c>
      <c r="N7" s="47" t="s">
        <v>17</v>
      </c>
      <c r="O7" s="47" t="s">
        <v>17</v>
      </c>
      <c r="P7" s="35"/>
      <c r="Q7" s="30"/>
    </row>
    <row r="8" spans="2:93">
      <c r="B8" s="31"/>
      <c r="C8" s="50"/>
      <c r="D8" s="51" t="s">
        <v>7</v>
      </c>
      <c r="E8" s="47" t="s">
        <v>8</v>
      </c>
      <c r="F8" s="47" t="s">
        <v>9</v>
      </c>
      <c r="G8" s="30"/>
      <c r="H8" s="47" t="s">
        <v>16</v>
      </c>
      <c r="I8" s="47" t="s">
        <v>16</v>
      </c>
      <c r="J8" s="48"/>
      <c r="K8" s="47" t="s">
        <v>16</v>
      </c>
      <c r="L8" s="47" t="s">
        <v>14</v>
      </c>
      <c r="M8" s="47" t="s">
        <v>14</v>
      </c>
      <c r="N8" s="47" t="s">
        <v>16</v>
      </c>
      <c r="O8" s="47" t="s">
        <v>16</v>
      </c>
      <c r="P8" s="35"/>
      <c r="Q8" s="30"/>
    </row>
    <row r="9" spans="2:93" s="24" customFormat="1">
      <c r="B9" s="31"/>
      <c r="C9" s="52"/>
      <c r="D9" s="53"/>
      <c r="E9" s="54"/>
      <c r="F9" s="54"/>
      <c r="G9" s="30"/>
      <c r="H9" s="55" t="s">
        <v>18</v>
      </c>
      <c r="I9" s="55" t="s">
        <v>19</v>
      </c>
      <c r="J9" s="56"/>
      <c r="K9" s="55" t="s">
        <v>415</v>
      </c>
      <c r="L9" s="55" t="s">
        <v>416</v>
      </c>
      <c r="M9" s="55" t="s">
        <v>417</v>
      </c>
      <c r="N9" s="55" t="s">
        <v>418</v>
      </c>
      <c r="O9" s="55" t="s">
        <v>439</v>
      </c>
      <c r="P9" s="35"/>
      <c r="Q9" s="30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</row>
    <row r="10" spans="2:93" s="24" customFormat="1">
      <c r="B10" s="31"/>
      <c r="C10" s="30"/>
      <c r="D10" s="30"/>
      <c r="E10" s="33"/>
      <c r="F10" s="33"/>
      <c r="G10" s="30"/>
      <c r="H10" s="40"/>
      <c r="I10" s="40"/>
      <c r="J10" s="40"/>
      <c r="K10" s="40"/>
      <c r="L10" s="40"/>
      <c r="M10" s="40"/>
      <c r="N10" s="40"/>
      <c r="O10" s="40"/>
      <c r="P10" s="35"/>
      <c r="Q10" s="30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</row>
    <row r="11" spans="2:93" s="24" customFormat="1">
      <c r="B11" s="31"/>
      <c r="C11" s="57" t="s">
        <v>0</v>
      </c>
      <c r="D11" s="58" t="s">
        <v>20</v>
      </c>
      <c r="E11" s="59"/>
      <c r="F11" s="30"/>
      <c r="G11" s="30"/>
      <c r="H11" s="40"/>
      <c r="I11" s="40"/>
      <c r="J11" s="40"/>
      <c r="K11" s="40"/>
      <c r="L11" s="40"/>
      <c r="M11" s="40"/>
      <c r="N11" s="40"/>
      <c r="O11" s="40"/>
      <c r="P11" s="35"/>
      <c r="Q11" s="30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</row>
    <row r="12" spans="2:93" s="24" customFormat="1">
      <c r="B12" s="31"/>
      <c r="C12" s="60">
        <v>1</v>
      </c>
      <c r="D12" s="61" t="s">
        <v>97</v>
      </c>
      <c r="E12" s="62" t="s">
        <v>38</v>
      </c>
      <c r="F12" s="63">
        <v>3</v>
      </c>
      <c r="G12" s="30"/>
      <c r="H12" s="7"/>
      <c r="I12" s="7"/>
      <c r="J12" s="8"/>
      <c r="K12" s="214">
        <f>'Table 3 - Admin'!K12</f>
        <v>0</v>
      </c>
      <c r="L12" s="214">
        <f>'Table 3 - Admin'!L12</f>
        <v>0</v>
      </c>
      <c r="M12" s="214">
        <f>'Table 3 - Admin'!M12</f>
        <v>0</v>
      </c>
      <c r="N12" s="214">
        <f>'Table 3 - Admin'!N12</f>
        <v>0</v>
      </c>
      <c r="O12" s="214">
        <f>'Table 3 - Admin'!O12</f>
        <v>0</v>
      </c>
      <c r="P12" s="35"/>
      <c r="Q12" s="30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</row>
    <row r="13" spans="2:93" s="24" customFormat="1">
      <c r="B13" s="31"/>
      <c r="C13" s="60">
        <f t="shared" ref="C13:C16" si="0">C12+1</f>
        <v>2</v>
      </c>
      <c r="D13" s="61" t="s">
        <v>32</v>
      </c>
      <c r="E13" s="62" t="s">
        <v>38</v>
      </c>
      <c r="F13" s="63">
        <v>3</v>
      </c>
      <c r="G13" s="30"/>
      <c r="H13" s="7"/>
      <c r="I13" s="7"/>
      <c r="J13" s="8"/>
      <c r="K13" s="214">
        <f>'Table 3 - Admin'!K20</f>
        <v>0</v>
      </c>
      <c r="L13" s="214">
        <f>'Table 3 - Admin'!L20</f>
        <v>0</v>
      </c>
      <c r="M13" s="214">
        <f>'Table 3 - Admin'!M20</f>
        <v>0</v>
      </c>
      <c r="N13" s="214">
        <f>'Table 3 - Admin'!N20</f>
        <v>0</v>
      </c>
      <c r="O13" s="214">
        <f>'Table 3 - Admin'!O20</f>
        <v>0</v>
      </c>
      <c r="P13" s="35"/>
      <c r="Q13" s="30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</row>
    <row r="14" spans="2:93" s="24" customFormat="1">
      <c r="B14" s="31"/>
      <c r="C14" s="60">
        <f t="shared" si="0"/>
        <v>3</v>
      </c>
      <c r="D14" s="64" t="s">
        <v>22</v>
      </c>
      <c r="E14" s="62" t="s">
        <v>38</v>
      </c>
      <c r="F14" s="63">
        <v>3</v>
      </c>
      <c r="G14" s="30"/>
      <c r="H14" s="7"/>
      <c r="I14" s="7"/>
      <c r="J14" s="8"/>
      <c r="K14" s="214">
        <f>'Table 3 - Admin'!K25</f>
        <v>0</v>
      </c>
      <c r="L14" s="214">
        <f>'Table 3 - Admin'!L25</f>
        <v>0</v>
      </c>
      <c r="M14" s="214">
        <f>'Table 3 - Admin'!M25</f>
        <v>0</v>
      </c>
      <c r="N14" s="214">
        <f>'Table 3 - Admin'!N25</f>
        <v>0</v>
      </c>
      <c r="O14" s="214">
        <f>'Table 3 - Admin'!O25</f>
        <v>0</v>
      </c>
      <c r="P14" s="35"/>
      <c r="Q14" s="30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</row>
    <row r="15" spans="2:93" s="24" customFormat="1">
      <c r="B15" s="31"/>
      <c r="C15" s="60">
        <f t="shared" si="0"/>
        <v>4</v>
      </c>
      <c r="D15" s="61" t="s">
        <v>201</v>
      </c>
      <c r="E15" s="62" t="s">
        <v>38</v>
      </c>
      <c r="F15" s="63">
        <v>3</v>
      </c>
      <c r="G15" s="30"/>
      <c r="H15" s="7"/>
      <c r="I15" s="7"/>
      <c r="J15" s="8"/>
      <c r="K15" s="214">
        <f>'Table 2a - Support Staff'!K35</f>
        <v>0</v>
      </c>
      <c r="L15" s="214">
        <f>'Table 2a - Support Staff'!L35</f>
        <v>0</v>
      </c>
      <c r="M15" s="214">
        <f>'Table 2a - Support Staff'!M35</f>
        <v>0</v>
      </c>
      <c r="N15" s="214">
        <f>'Table 2a - Support Staff'!N35</f>
        <v>0</v>
      </c>
      <c r="O15" s="214">
        <f>'Table 2a - Support Staff'!O35</f>
        <v>0</v>
      </c>
      <c r="P15" s="35"/>
      <c r="Q15" s="30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</row>
    <row r="16" spans="2:93" s="24" customFormat="1">
      <c r="B16" s="31"/>
      <c r="C16" s="60">
        <f t="shared" si="0"/>
        <v>5</v>
      </c>
      <c r="D16" s="61" t="s">
        <v>21</v>
      </c>
      <c r="E16" s="62" t="s">
        <v>38</v>
      </c>
      <c r="F16" s="63">
        <v>3</v>
      </c>
      <c r="G16" s="30"/>
      <c r="H16" s="7"/>
      <c r="I16" s="7"/>
      <c r="J16" s="8"/>
      <c r="K16" s="214">
        <f>'Table 3 - Admin'!K31</f>
        <v>0</v>
      </c>
      <c r="L16" s="214">
        <f>'Table 3 - Admin'!L31</f>
        <v>0</v>
      </c>
      <c r="M16" s="214">
        <f>'Table 3 - Admin'!M31</f>
        <v>0</v>
      </c>
      <c r="N16" s="214">
        <f>'Table 3 - Admin'!N31</f>
        <v>0</v>
      </c>
      <c r="O16" s="214">
        <f>'Table 3 - Admin'!O31</f>
        <v>0</v>
      </c>
      <c r="P16" s="65"/>
      <c r="Q16" s="30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</row>
    <row r="17" spans="2:93" s="24" customFormat="1">
      <c r="B17" s="31"/>
      <c r="C17" s="30"/>
      <c r="D17" s="30"/>
      <c r="E17" s="30"/>
      <c r="F17" s="30"/>
      <c r="G17" s="30"/>
      <c r="H17" s="10"/>
      <c r="I17" s="10"/>
      <c r="J17" s="10"/>
      <c r="K17" s="10"/>
      <c r="L17" s="10"/>
      <c r="M17" s="10"/>
      <c r="N17" s="10"/>
      <c r="O17" s="10"/>
      <c r="P17" s="35"/>
      <c r="Q17" s="30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</row>
    <row r="18" spans="2:93" s="24" customFormat="1">
      <c r="B18" s="31"/>
      <c r="C18" s="57" t="s">
        <v>1</v>
      </c>
      <c r="D18" s="66" t="s">
        <v>96</v>
      </c>
      <c r="E18" s="67"/>
      <c r="F18" s="67"/>
      <c r="G18" s="30"/>
      <c r="H18" s="11"/>
      <c r="I18" s="11"/>
      <c r="J18" s="11"/>
      <c r="K18" s="11"/>
      <c r="L18" s="11"/>
      <c r="M18" s="11"/>
      <c r="N18" s="11"/>
      <c r="O18" s="11"/>
      <c r="P18" s="35"/>
      <c r="Q18" s="30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</row>
    <row r="19" spans="2:93" s="24" customFormat="1">
      <c r="B19" s="31"/>
      <c r="C19" s="60">
        <v>6</v>
      </c>
      <c r="D19" s="64" t="s">
        <v>24</v>
      </c>
      <c r="E19" s="62" t="s">
        <v>38</v>
      </c>
      <c r="F19" s="63">
        <v>3</v>
      </c>
      <c r="G19" s="30"/>
      <c r="H19" s="7"/>
      <c r="I19" s="7"/>
      <c r="J19" s="12"/>
      <c r="K19" s="214">
        <f>'Table 6 - Repex'!H110</f>
        <v>0</v>
      </c>
      <c r="L19" s="214">
        <f>'Table 6 - Repex'!I110</f>
        <v>0</v>
      </c>
      <c r="M19" s="214">
        <f>'Table 6 - Repex'!J110</f>
        <v>0</v>
      </c>
      <c r="N19" s="214">
        <f>'Table 6 - Repex'!K110</f>
        <v>0</v>
      </c>
      <c r="O19" s="214">
        <f>'Table 6 - Repex'!L110</f>
        <v>0</v>
      </c>
      <c r="P19" s="35"/>
      <c r="Q19" s="30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</row>
    <row r="20" spans="2:93" s="24" customFormat="1">
      <c r="B20" s="31"/>
      <c r="C20" s="40"/>
      <c r="D20" s="30"/>
      <c r="E20" s="33"/>
      <c r="F20" s="33"/>
      <c r="G20" s="30"/>
      <c r="H20" s="10"/>
      <c r="I20" s="10"/>
      <c r="J20" s="10"/>
      <c r="K20" s="10"/>
      <c r="L20" s="10"/>
      <c r="M20" s="10"/>
      <c r="N20" s="10"/>
      <c r="O20" s="10"/>
      <c r="P20" s="35"/>
      <c r="Q20" s="30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</row>
    <row r="21" spans="2:93" s="24" customFormat="1">
      <c r="B21" s="31"/>
      <c r="C21" s="57" t="s">
        <v>10</v>
      </c>
      <c r="D21" s="66" t="s">
        <v>165</v>
      </c>
      <c r="E21" s="67"/>
      <c r="F21" s="67"/>
      <c r="G21" s="30"/>
      <c r="H21" s="11"/>
      <c r="I21" s="11"/>
      <c r="J21" s="11"/>
      <c r="K21" s="11"/>
      <c r="L21" s="11"/>
      <c r="M21" s="11"/>
      <c r="N21" s="11"/>
      <c r="O21" s="11"/>
      <c r="P21" s="35"/>
      <c r="Q21" s="30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</row>
    <row r="22" spans="2:93" s="24" customFormat="1">
      <c r="B22" s="31"/>
      <c r="C22" s="60">
        <v>7</v>
      </c>
      <c r="D22" s="61" t="s">
        <v>115</v>
      </c>
      <c r="E22" s="62" t="s">
        <v>38</v>
      </c>
      <c r="F22" s="63">
        <v>3</v>
      </c>
      <c r="G22" s="30"/>
      <c r="H22" s="7"/>
      <c r="I22" s="7"/>
      <c r="J22" s="12"/>
      <c r="K22" s="214">
        <f>'Table 4 - Maintenance'!K15</f>
        <v>0</v>
      </c>
      <c r="L22" s="214">
        <f>'Table 4 - Maintenance'!L15</f>
        <v>0</v>
      </c>
      <c r="M22" s="214">
        <f>'Table 4 - Maintenance'!M15</f>
        <v>0</v>
      </c>
      <c r="N22" s="214">
        <f>'Table 4 - Maintenance'!N15</f>
        <v>0</v>
      </c>
      <c r="O22" s="214">
        <f>'Table 4 - Maintenance'!O15</f>
        <v>0</v>
      </c>
      <c r="P22" s="35"/>
      <c r="Q22" s="30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</row>
    <row r="23" spans="2:93" s="24" customFormat="1">
      <c r="B23" s="31"/>
      <c r="C23" s="60">
        <f t="shared" ref="C23:C26" si="1">C22+1</f>
        <v>8</v>
      </c>
      <c r="D23" s="61" t="s">
        <v>39</v>
      </c>
      <c r="E23" s="62" t="s">
        <v>38</v>
      </c>
      <c r="F23" s="63">
        <v>3</v>
      </c>
      <c r="G23" s="30"/>
      <c r="H23" s="7"/>
      <c r="I23" s="7"/>
      <c r="J23" s="12"/>
      <c r="K23" s="214">
        <f>'Table 4 - Maintenance'!K22</f>
        <v>0</v>
      </c>
      <c r="L23" s="214">
        <f>'Table 4 - Maintenance'!L22</f>
        <v>0</v>
      </c>
      <c r="M23" s="214">
        <f>'Table 4 - Maintenance'!M22</f>
        <v>0</v>
      </c>
      <c r="N23" s="214">
        <f>'Table 4 - Maintenance'!N22</f>
        <v>0</v>
      </c>
      <c r="O23" s="214">
        <f>'Table 4 - Maintenance'!O22</f>
        <v>0</v>
      </c>
      <c r="P23" s="35"/>
      <c r="Q23" s="30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</row>
    <row r="24" spans="2:93" s="24" customFormat="1">
      <c r="B24" s="31"/>
      <c r="C24" s="60">
        <f t="shared" si="1"/>
        <v>9</v>
      </c>
      <c r="D24" s="64" t="s">
        <v>25</v>
      </c>
      <c r="E24" s="62" t="s">
        <v>38</v>
      </c>
      <c r="F24" s="63">
        <v>3</v>
      </c>
      <c r="G24" s="30"/>
      <c r="H24" s="7"/>
      <c r="I24" s="7"/>
      <c r="J24" s="12"/>
      <c r="K24" s="214">
        <f>'Table 4 - Maintenance'!K28</f>
        <v>0</v>
      </c>
      <c r="L24" s="214">
        <f>'Table 4 - Maintenance'!L28</f>
        <v>0</v>
      </c>
      <c r="M24" s="214">
        <f>'Table 4 - Maintenance'!M28</f>
        <v>0</v>
      </c>
      <c r="N24" s="214">
        <f>'Table 4 - Maintenance'!N28</f>
        <v>0</v>
      </c>
      <c r="O24" s="214">
        <f>'Table 4 - Maintenance'!O28</f>
        <v>0</v>
      </c>
      <c r="P24" s="35"/>
      <c r="Q24" s="30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</row>
    <row r="25" spans="2:93" s="24" customFormat="1">
      <c r="B25" s="31"/>
      <c r="C25" s="60">
        <f t="shared" si="1"/>
        <v>10</v>
      </c>
      <c r="D25" s="61" t="s">
        <v>178</v>
      </c>
      <c r="E25" s="62" t="s">
        <v>38</v>
      </c>
      <c r="F25" s="63">
        <v>3</v>
      </c>
      <c r="G25" s="30"/>
      <c r="H25" s="7"/>
      <c r="I25" s="7"/>
      <c r="J25" s="12"/>
      <c r="K25" s="214">
        <f>'Table 4 - Maintenance'!K41</f>
        <v>0</v>
      </c>
      <c r="L25" s="214">
        <f>'Table 4 - Maintenance'!L41</f>
        <v>0</v>
      </c>
      <c r="M25" s="214">
        <f>'Table 4 - Maintenance'!M41</f>
        <v>0</v>
      </c>
      <c r="N25" s="214">
        <f>'Table 4 - Maintenance'!N41</f>
        <v>0</v>
      </c>
      <c r="O25" s="214">
        <f>'Table 4 - Maintenance'!O41</f>
        <v>0</v>
      </c>
      <c r="P25" s="35"/>
      <c r="Q25" s="30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</row>
    <row r="26" spans="2:93" s="24" customFormat="1" ht="25">
      <c r="B26" s="31"/>
      <c r="C26" s="60">
        <f t="shared" si="1"/>
        <v>11</v>
      </c>
      <c r="D26" s="68" t="s">
        <v>202</v>
      </c>
      <c r="E26" s="62" t="s">
        <v>38</v>
      </c>
      <c r="F26" s="63">
        <v>3</v>
      </c>
      <c r="G26" s="30"/>
      <c r="H26" s="7"/>
      <c r="I26" s="7"/>
      <c r="J26" s="12"/>
      <c r="K26" s="214">
        <f>'Table 2b - Eng Staff '!K35</f>
        <v>0</v>
      </c>
      <c r="L26" s="214">
        <f>'Table 2b - Eng Staff '!L35</f>
        <v>0</v>
      </c>
      <c r="M26" s="214">
        <f>'Table 2b - Eng Staff '!M35</f>
        <v>0</v>
      </c>
      <c r="N26" s="214">
        <f>'Table 2b - Eng Staff '!N35</f>
        <v>0</v>
      </c>
      <c r="O26" s="214">
        <f>'Table 2b - Eng Staff '!O35</f>
        <v>0</v>
      </c>
      <c r="P26" s="35"/>
      <c r="Q26" s="30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</row>
    <row r="27" spans="2:93" s="24" customFormat="1">
      <c r="B27" s="31"/>
      <c r="C27" s="33"/>
      <c r="D27" s="69"/>
      <c r="E27" s="70"/>
      <c r="F27" s="33"/>
      <c r="G27" s="30"/>
      <c r="H27" s="13"/>
      <c r="I27" s="13"/>
      <c r="J27" s="14"/>
      <c r="K27" s="13"/>
      <c r="L27" s="13"/>
      <c r="M27" s="13"/>
      <c r="N27" s="13"/>
      <c r="O27" s="13"/>
      <c r="P27" s="35"/>
      <c r="Q27" s="30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</row>
    <row r="28" spans="2:93" s="24" customFormat="1">
      <c r="B28" s="31"/>
      <c r="C28" s="57" t="s">
        <v>11</v>
      </c>
      <c r="D28" s="66" t="s">
        <v>166</v>
      </c>
      <c r="E28" s="67"/>
      <c r="F28" s="67"/>
      <c r="G28" s="30"/>
      <c r="H28" s="11"/>
      <c r="I28" s="11"/>
      <c r="J28" s="11"/>
      <c r="K28" s="11"/>
      <c r="L28" s="11"/>
      <c r="M28" s="11"/>
      <c r="N28" s="11"/>
      <c r="O28" s="11"/>
      <c r="P28" s="35"/>
      <c r="Q28" s="30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</row>
    <row r="29" spans="2:93" s="24" customFormat="1">
      <c r="B29" s="31"/>
      <c r="C29" s="60">
        <v>12</v>
      </c>
      <c r="D29" s="61" t="s">
        <v>168</v>
      </c>
      <c r="E29" s="62" t="s">
        <v>38</v>
      </c>
      <c r="F29" s="63">
        <v>3</v>
      </c>
      <c r="G29" s="30"/>
      <c r="H29" s="7"/>
      <c r="I29" s="7"/>
      <c r="J29" s="12"/>
      <c r="K29" s="214">
        <f>'Table 4 - Maintenance'!K44</f>
        <v>0</v>
      </c>
      <c r="L29" s="214">
        <f>'Table 4 - Maintenance'!L44</f>
        <v>0</v>
      </c>
      <c r="M29" s="214">
        <f>'Table 4 - Maintenance'!M44</f>
        <v>0</v>
      </c>
      <c r="N29" s="214">
        <f>'Table 4 - Maintenance'!N44</f>
        <v>0</v>
      </c>
      <c r="O29" s="214">
        <f>'Table 4 - Maintenance'!O44</f>
        <v>0</v>
      </c>
      <c r="P29" s="35"/>
      <c r="Q29" s="30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</row>
    <row r="30" spans="2:93" s="24" customFormat="1">
      <c r="B30" s="31"/>
      <c r="C30" s="60">
        <f t="shared" ref="C30" si="2">C29+1</f>
        <v>13</v>
      </c>
      <c r="D30" s="61" t="s">
        <v>169</v>
      </c>
      <c r="E30" s="62" t="s">
        <v>38</v>
      </c>
      <c r="F30" s="63">
        <v>3</v>
      </c>
      <c r="G30" s="30"/>
      <c r="H30" s="7"/>
      <c r="I30" s="7"/>
      <c r="J30" s="12"/>
      <c r="K30" s="214">
        <f>'Table 4 - Maintenance'!K45+'Table 4 - Maintenance'!K46</f>
        <v>0</v>
      </c>
      <c r="L30" s="214">
        <f>'Table 4 - Maintenance'!L45+'Table 4 - Maintenance'!L46</f>
        <v>0</v>
      </c>
      <c r="M30" s="214">
        <f>'Table 4 - Maintenance'!M45+'Table 4 - Maintenance'!M46</f>
        <v>0</v>
      </c>
      <c r="N30" s="214">
        <f>'Table 4 - Maintenance'!N45+'Table 4 - Maintenance'!N46</f>
        <v>0</v>
      </c>
      <c r="O30" s="214">
        <f>'Table 4 - Maintenance'!O45+'Table 4 - Maintenance'!O46</f>
        <v>0</v>
      </c>
      <c r="P30" s="35"/>
      <c r="Q30" s="30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</row>
    <row r="31" spans="2:93" s="24" customFormat="1">
      <c r="B31" s="31"/>
      <c r="C31" s="30"/>
      <c r="D31" s="30"/>
      <c r="E31" s="33"/>
      <c r="F31" s="33"/>
      <c r="G31" s="30"/>
      <c r="H31" s="15"/>
      <c r="I31" s="15"/>
      <c r="J31" s="16"/>
      <c r="K31" s="15"/>
      <c r="L31" s="15"/>
      <c r="M31" s="15"/>
      <c r="N31" s="15"/>
      <c r="O31" s="15"/>
      <c r="P31" s="35"/>
      <c r="Q31" s="30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</row>
    <row r="32" spans="2:93" s="24" customFormat="1">
      <c r="B32" s="31"/>
      <c r="C32" s="57" t="s">
        <v>12</v>
      </c>
      <c r="D32" s="71" t="s">
        <v>99</v>
      </c>
      <c r="E32" s="33"/>
      <c r="F32" s="33"/>
      <c r="G32" s="30"/>
      <c r="H32" s="16"/>
      <c r="I32" s="16"/>
      <c r="J32" s="16"/>
      <c r="K32" s="16"/>
      <c r="L32" s="16"/>
      <c r="M32" s="16"/>
      <c r="N32" s="16"/>
      <c r="O32" s="16"/>
      <c r="P32" s="35"/>
      <c r="Q32" s="30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</row>
    <row r="33" spans="1:93" s="24" customFormat="1">
      <c r="B33" s="31"/>
      <c r="C33" s="60">
        <v>14</v>
      </c>
      <c r="D33" s="61" t="s">
        <v>31</v>
      </c>
      <c r="E33" s="62" t="s">
        <v>38</v>
      </c>
      <c r="F33" s="63">
        <v>3</v>
      </c>
      <c r="G33" s="30"/>
      <c r="H33" s="7"/>
      <c r="I33" s="7"/>
      <c r="J33" s="12"/>
      <c r="K33" s="9"/>
      <c r="L33" s="9"/>
      <c r="M33" s="9"/>
      <c r="N33" s="9"/>
      <c r="O33" s="9"/>
      <c r="P33" s="35"/>
      <c r="Q33" s="30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</row>
    <row r="34" spans="1:93" s="24" customFormat="1">
      <c r="B34" s="31"/>
      <c r="C34" s="60">
        <f>C33+1</f>
        <v>15</v>
      </c>
      <c r="D34" s="72" t="s">
        <v>27</v>
      </c>
      <c r="E34" s="62" t="s">
        <v>38</v>
      </c>
      <c r="F34" s="63">
        <v>3</v>
      </c>
      <c r="G34" s="30"/>
      <c r="H34" s="7"/>
      <c r="I34" s="7"/>
      <c r="J34" s="12"/>
      <c r="K34" s="9"/>
      <c r="L34" s="9"/>
      <c r="M34" s="9"/>
      <c r="N34" s="9"/>
      <c r="O34" s="9"/>
      <c r="P34" s="35"/>
      <c r="Q34" s="30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</row>
    <row r="35" spans="1:93" s="24" customFormat="1">
      <c r="B35" s="31"/>
      <c r="C35" s="60">
        <f t="shared" ref="C35:C38" si="3">C34+1</f>
        <v>16</v>
      </c>
      <c r="D35" s="72" t="s">
        <v>28</v>
      </c>
      <c r="E35" s="62" t="s">
        <v>38</v>
      </c>
      <c r="F35" s="63">
        <v>3</v>
      </c>
      <c r="G35" s="30"/>
      <c r="H35" s="7"/>
      <c r="I35" s="7"/>
      <c r="J35" s="12"/>
      <c r="K35" s="9"/>
      <c r="L35" s="9"/>
      <c r="M35" s="9"/>
      <c r="N35" s="9"/>
      <c r="O35" s="9"/>
      <c r="P35" s="35"/>
      <c r="Q35" s="30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</row>
    <row r="36" spans="1:93" s="24" customFormat="1">
      <c r="B36" s="31"/>
      <c r="C36" s="60">
        <f t="shared" si="3"/>
        <v>17</v>
      </c>
      <c r="D36" s="72" t="s">
        <v>29</v>
      </c>
      <c r="E36" s="62" t="s">
        <v>38</v>
      </c>
      <c r="F36" s="63">
        <v>3</v>
      </c>
      <c r="G36" s="30"/>
      <c r="H36" s="7"/>
      <c r="I36" s="7"/>
      <c r="J36" s="12"/>
      <c r="K36" s="9"/>
      <c r="L36" s="9"/>
      <c r="M36" s="9"/>
      <c r="N36" s="9"/>
      <c r="O36" s="9"/>
      <c r="P36" s="35"/>
      <c r="Q36" s="30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</row>
    <row r="37" spans="1:93" s="24" customFormat="1">
      <c r="B37" s="31"/>
      <c r="C37" s="60">
        <f t="shared" si="3"/>
        <v>18</v>
      </c>
      <c r="D37" s="72" t="s">
        <v>30</v>
      </c>
      <c r="E37" s="62" t="s">
        <v>38</v>
      </c>
      <c r="F37" s="63">
        <v>3</v>
      </c>
      <c r="G37" s="30"/>
      <c r="H37" s="7"/>
      <c r="I37" s="7"/>
      <c r="J37" s="12"/>
      <c r="K37" s="9"/>
      <c r="L37" s="9"/>
      <c r="M37" s="9"/>
      <c r="N37" s="9"/>
      <c r="O37" s="9"/>
      <c r="P37" s="35"/>
      <c r="Q37" s="30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</row>
    <row r="38" spans="1:93" s="24" customFormat="1">
      <c r="B38" s="31"/>
      <c r="C38" s="60">
        <f t="shared" si="3"/>
        <v>19</v>
      </c>
      <c r="D38" s="61" t="s">
        <v>437</v>
      </c>
      <c r="E38" s="62" t="s">
        <v>38</v>
      </c>
      <c r="F38" s="63">
        <v>3</v>
      </c>
      <c r="G38" s="30"/>
      <c r="H38" s="7"/>
      <c r="I38" s="7"/>
      <c r="J38" s="12"/>
      <c r="K38" s="9"/>
      <c r="L38" s="9"/>
      <c r="M38" s="9"/>
      <c r="N38" s="9"/>
      <c r="O38" s="9"/>
      <c r="P38" s="35"/>
      <c r="Q38" s="30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</row>
    <row r="39" spans="1:93" s="24" customFormat="1">
      <c r="B39" s="31"/>
      <c r="C39" s="30"/>
      <c r="D39" s="30"/>
      <c r="E39" s="33"/>
      <c r="F39" s="33"/>
      <c r="G39" s="30"/>
      <c r="H39" s="10"/>
      <c r="I39" s="10"/>
      <c r="J39" s="10"/>
      <c r="K39" s="10"/>
      <c r="L39" s="10"/>
      <c r="M39" s="10"/>
      <c r="N39" s="10"/>
      <c r="O39" s="10"/>
      <c r="P39" s="35"/>
      <c r="Q39" s="30"/>
    </row>
    <row r="40" spans="1:93" s="24" customFormat="1">
      <c r="A40" s="73"/>
      <c r="B40" s="30"/>
      <c r="C40" s="57" t="s">
        <v>13</v>
      </c>
      <c r="D40" s="71" t="s">
        <v>203</v>
      </c>
      <c r="E40" s="33"/>
      <c r="F40" s="33"/>
      <c r="G40" s="30"/>
      <c r="H40" s="16"/>
      <c r="I40" s="16"/>
      <c r="J40" s="16"/>
      <c r="K40" s="16"/>
      <c r="L40" s="16"/>
      <c r="M40" s="16"/>
      <c r="N40" s="16"/>
      <c r="O40" s="16"/>
      <c r="P40" s="74"/>
      <c r="Q40" s="67"/>
    </row>
    <row r="41" spans="1:93" s="24" customFormat="1">
      <c r="A41" s="73"/>
      <c r="C41" s="60">
        <v>20</v>
      </c>
      <c r="D41" s="61" t="s">
        <v>204</v>
      </c>
      <c r="E41" s="62" t="s">
        <v>38</v>
      </c>
      <c r="F41" s="63">
        <v>3</v>
      </c>
      <c r="G41" s="30"/>
      <c r="H41" s="7"/>
      <c r="I41" s="7"/>
      <c r="J41" s="12"/>
      <c r="K41" s="9"/>
      <c r="L41" s="9"/>
      <c r="M41" s="9"/>
      <c r="N41" s="9"/>
      <c r="O41" s="9"/>
      <c r="P41" s="73"/>
    </row>
    <row r="42" spans="1:93" s="24" customFormat="1">
      <c r="A42" s="73"/>
      <c r="C42" s="60">
        <f>C41+1</f>
        <v>21</v>
      </c>
      <c r="D42" s="61" t="s">
        <v>205</v>
      </c>
      <c r="E42" s="62" t="s">
        <v>38</v>
      </c>
      <c r="F42" s="63">
        <v>3</v>
      </c>
      <c r="G42" s="30"/>
      <c r="H42" s="7"/>
      <c r="I42" s="7"/>
      <c r="J42" s="12"/>
      <c r="K42" s="9"/>
      <c r="L42" s="9"/>
      <c r="M42" s="9"/>
      <c r="N42" s="9"/>
      <c r="O42" s="9"/>
      <c r="P42" s="73"/>
    </row>
    <row r="43" spans="1:93" s="24" customFormat="1">
      <c r="A43" s="73"/>
      <c r="C43" s="60">
        <f t="shared" ref="C43:C48" si="4">C42+1</f>
        <v>22</v>
      </c>
      <c r="D43" s="72" t="s">
        <v>31</v>
      </c>
      <c r="E43" s="62" t="s">
        <v>38</v>
      </c>
      <c r="F43" s="63">
        <v>3</v>
      </c>
      <c r="G43" s="30"/>
      <c r="H43" s="7"/>
      <c r="I43" s="7"/>
      <c r="J43" s="12"/>
      <c r="K43" s="9"/>
      <c r="L43" s="9"/>
      <c r="M43" s="9"/>
      <c r="N43" s="9"/>
      <c r="O43" s="9"/>
      <c r="P43" s="73"/>
    </row>
    <row r="44" spans="1:93" s="24" customFormat="1">
      <c r="A44" s="73"/>
      <c r="C44" s="60">
        <f t="shared" si="4"/>
        <v>23</v>
      </c>
      <c r="D44" s="72" t="s">
        <v>27</v>
      </c>
      <c r="E44" s="62" t="s">
        <v>38</v>
      </c>
      <c r="F44" s="63">
        <v>3</v>
      </c>
      <c r="G44" s="30"/>
      <c r="H44" s="7"/>
      <c r="I44" s="7"/>
      <c r="J44" s="12"/>
      <c r="K44" s="9"/>
      <c r="L44" s="9"/>
      <c r="M44" s="9"/>
      <c r="N44" s="9"/>
      <c r="O44" s="9"/>
      <c r="P44" s="73"/>
    </row>
    <row r="45" spans="1:93" s="24" customFormat="1">
      <c r="A45" s="73"/>
      <c r="C45" s="60">
        <f t="shared" si="4"/>
        <v>24</v>
      </c>
      <c r="D45" s="72" t="s">
        <v>28</v>
      </c>
      <c r="E45" s="62" t="s">
        <v>38</v>
      </c>
      <c r="F45" s="63">
        <v>3</v>
      </c>
      <c r="G45" s="30"/>
      <c r="H45" s="7"/>
      <c r="I45" s="7"/>
      <c r="J45" s="12"/>
      <c r="K45" s="9"/>
      <c r="L45" s="9"/>
      <c r="M45" s="9"/>
      <c r="N45" s="9"/>
      <c r="O45" s="9"/>
      <c r="P45" s="73"/>
    </row>
    <row r="46" spans="1:93" s="24" customFormat="1">
      <c r="A46" s="73"/>
      <c r="C46" s="60">
        <f t="shared" si="4"/>
        <v>25</v>
      </c>
      <c r="D46" s="72" t="s">
        <v>29</v>
      </c>
      <c r="E46" s="62" t="s">
        <v>38</v>
      </c>
      <c r="F46" s="63">
        <v>3</v>
      </c>
      <c r="G46" s="30"/>
      <c r="H46" s="7"/>
      <c r="I46" s="7"/>
      <c r="J46" s="12"/>
      <c r="K46" s="9"/>
      <c r="L46" s="9"/>
      <c r="M46" s="9"/>
      <c r="N46" s="9"/>
      <c r="O46" s="9"/>
      <c r="P46" s="73"/>
    </row>
    <row r="47" spans="1:93" s="24" customFormat="1">
      <c r="A47" s="73"/>
      <c r="C47" s="60">
        <f t="shared" si="4"/>
        <v>26</v>
      </c>
      <c r="D47" s="68" t="s">
        <v>30</v>
      </c>
      <c r="E47" s="62" t="s">
        <v>38</v>
      </c>
      <c r="F47" s="63">
        <v>3</v>
      </c>
      <c r="G47" s="30"/>
      <c r="H47" s="7"/>
      <c r="I47" s="7"/>
      <c r="J47" s="12"/>
      <c r="K47" s="9"/>
      <c r="L47" s="9"/>
      <c r="M47" s="9"/>
      <c r="N47" s="9"/>
      <c r="O47" s="9"/>
      <c r="P47" s="73"/>
    </row>
    <row r="48" spans="1:93" s="24" customFormat="1">
      <c r="A48" s="73"/>
      <c r="C48" s="60">
        <f t="shared" si="4"/>
        <v>27</v>
      </c>
      <c r="D48" s="61" t="s">
        <v>437</v>
      </c>
      <c r="E48" s="62" t="s">
        <v>38</v>
      </c>
      <c r="F48" s="63">
        <v>3</v>
      </c>
      <c r="G48" s="30"/>
      <c r="H48" s="7"/>
      <c r="I48" s="7"/>
      <c r="J48" s="12"/>
      <c r="K48" s="9"/>
      <c r="L48" s="9"/>
      <c r="M48" s="9"/>
      <c r="N48" s="9"/>
      <c r="O48" s="9"/>
      <c r="P48" s="73"/>
    </row>
    <row r="49" spans="1:16" s="24" customFormat="1">
      <c r="A49" s="73"/>
      <c r="H49" s="18"/>
      <c r="I49" s="18"/>
      <c r="J49" s="18"/>
      <c r="K49" s="18"/>
      <c r="L49" s="18"/>
      <c r="M49" s="18"/>
      <c r="N49" s="18"/>
      <c r="O49" s="18"/>
      <c r="P49" s="73"/>
    </row>
    <row r="50" spans="1:16" s="24" customFormat="1">
      <c r="A50" s="73"/>
      <c r="C50" s="57" t="s">
        <v>15</v>
      </c>
      <c r="D50" s="71" t="s">
        <v>33</v>
      </c>
      <c r="E50" s="33"/>
      <c r="F50" s="33"/>
      <c r="G50" s="30"/>
      <c r="H50" s="16"/>
      <c r="I50" s="16"/>
      <c r="J50" s="16"/>
      <c r="K50" s="16"/>
      <c r="L50" s="16"/>
      <c r="M50" s="16"/>
      <c r="N50" s="16"/>
      <c r="O50" s="16"/>
      <c r="P50" s="73"/>
    </row>
    <row r="51" spans="1:16" s="24" customFormat="1">
      <c r="A51" s="73"/>
      <c r="C51" s="60">
        <v>28</v>
      </c>
      <c r="D51" s="61" t="s">
        <v>34</v>
      </c>
      <c r="E51" s="62" t="s">
        <v>38</v>
      </c>
      <c r="F51" s="63">
        <v>3</v>
      </c>
      <c r="G51" s="30"/>
      <c r="H51" s="7"/>
      <c r="I51" s="7"/>
      <c r="J51" s="12"/>
      <c r="K51" s="214">
        <f>'Table 5 - Uncontrol'!K39</f>
        <v>0</v>
      </c>
      <c r="L51" s="214">
        <f>'Table 5 - Uncontrol'!L39</f>
        <v>0</v>
      </c>
      <c r="M51" s="214">
        <f>'Table 5 - Uncontrol'!M39</f>
        <v>0</v>
      </c>
      <c r="N51" s="214">
        <f>'Table 5 - Uncontrol'!N39</f>
        <v>0</v>
      </c>
      <c r="O51" s="214">
        <f>'Table 5 - Uncontrol'!O39</f>
        <v>0</v>
      </c>
      <c r="P51" s="73"/>
    </row>
    <row r="52" spans="1:16" s="24" customFormat="1">
      <c r="A52" s="73"/>
      <c r="C52" s="60">
        <f>C51+1</f>
        <v>29</v>
      </c>
      <c r="D52" s="61" t="s">
        <v>35</v>
      </c>
      <c r="E52" s="62" t="s">
        <v>38</v>
      </c>
      <c r="F52" s="63">
        <v>3</v>
      </c>
      <c r="G52" s="30"/>
      <c r="H52" s="7"/>
      <c r="I52" s="7"/>
      <c r="J52" s="12"/>
      <c r="K52" s="214">
        <f>'Table 5 - Uncontrol'!K40</f>
        <v>0</v>
      </c>
      <c r="L52" s="214">
        <f>'Table 5 - Uncontrol'!L40</f>
        <v>0</v>
      </c>
      <c r="M52" s="214">
        <f>'Table 5 - Uncontrol'!M40</f>
        <v>0</v>
      </c>
      <c r="N52" s="214">
        <f>'Table 5 - Uncontrol'!N40</f>
        <v>0</v>
      </c>
      <c r="O52" s="214">
        <f>'Table 5 - Uncontrol'!O40</f>
        <v>0</v>
      </c>
      <c r="P52" s="73"/>
    </row>
    <row r="53" spans="1:16" s="24" customFormat="1">
      <c r="A53" s="73"/>
      <c r="C53" s="60">
        <f t="shared" ref="C53:C55" si="5">C52+1</f>
        <v>30</v>
      </c>
      <c r="D53" s="61" t="s">
        <v>66</v>
      </c>
      <c r="E53" s="62" t="s">
        <v>38</v>
      </c>
      <c r="F53" s="63">
        <v>3</v>
      </c>
      <c r="G53" s="30"/>
      <c r="H53" s="17"/>
      <c r="I53" s="17"/>
      <c r="J53" s="12"/>
      <c r="K53" s="17"/>
      <c r="L53" s="17"/>
      <c r="M53" s="17"/>
      <c r="N53" s="17"/>
      <c r="O53" s="17"/>
      <c r="P53" s="73"/>
    </row>
    <row r="54" spans="1:16" s="24" customFormat="1">
      <c r="A54" s="73"/>
      <c r="C54" s="60">
        <f t="shared" si="5"/>
        <v>31</v>
      </c>
      <c r="D54" s="61" t="s">
        <v>170</v>
      </c>
      <c r="E54" s="62" t="s">
        <v>38</v>
      </c>
      <c r="F54" s="63">
        <v>3</v>
      </c>
      <c r="G54" s="30"/>
      <c r="H54" s="17"/>
      <c r="I54" s="17"/>
      <c r="J54" s="12"/>
      <c r="K54" s="17"/>
      <c r="L54" s="17"/>
      <c r="M54" s="17"/>
      <c r="N54" s="17"/>
      <c r="O54" s="17"/>
      <c r="P54" s="73"/>
    </row>
    <row r="55" spans="1:16" s="24" customFormat="1">
      <c r="A55" s="73"/>
      <c r="C55" s="60">
        <f t="shared" si="5"/>
        <v>32</v>
      </c>
      <c r="D55" s="68" t="s">
        <v>160</v>
      </c>
      <c r="E55" s="62" t="s">
        <v>38</v>
      </c>
      <c r="F55" s="63">
        <v>3</v>
      </c>
      <c r="G55" s="30"/>
      <c r="H55" s="7"/>
      <c r="I55" s="7"/>
      <c r="J55" s="12"/>
      <c r="K55" s="214">
        <f>'Table 5 - Uncontrol'!K43</f>
        <v>0</v>
      </c>
      <c r="L55" s="214">
        <f>'Table 5 - Uncontrol'!L43</f>
        <v>0</v>
      </c>
      <c r="M55" s="214">
        <f>'Table 5 - Uncontrol'!M43</f>
        <v>0</v>
      </c>
      <c r="N55" s="214">
        <f>'Table 5 - Uncontrol'!N43</f>
        <v>0</v>
      </c>
      <c r="O55" s="214">
        <f>'Table 5 - Uncontrol'!O43</f>
        <v>0</v>
      </c>
      <c r="P55" s="73"/>
    </row>
    <row r="56" spans="1:16" s="24" customFormat="1">
      <c r="A56" s="73"/>
      <c r="H56" s="18"/>
      <c r="I56" s="18"/>
      <c r="J56" s="18"/>
      <c r="K56" s="18"/>
      <c r="L56" s="18"/>
      <c r="M56" s="18"/>
      <c r="N56" s="18"/>
      <c r="O56" s="18"/>
      <c r="P56" s="73"/>
    </row>
    <row r="57" spans="1:16" s="24" customFormat="1">
      <c r="A57" s="73"/>
      <c r="C57" s="57" t="s">
        <v>150</v>
      </c>
      <c r="D57" s="71" t="s">
        <v>36</v>
      </c>
      <c r="E57" s="33"/>
      <c r="F57" s="33"/>
      <c r="G57" s="30"/>
      <c r="H57" s="16"/>
      <c r="I57" s="16"/>
      <c r="J57" s="16"/>
      <c r="K57" s="16"/>
      <c r="L57" s="16"/>
      <c r="M57" s="16"/>
      <c r="N57" s="16"/>
      <c r="O57" s="16"/>
      <c r="P57" s="73"/>
    </row>
    <row r="58" spans="1:16" s="24" customFormat="1">
      <c r="A58" s="73"/>
      <c r="C58" s="60">
        <v>33</v>
      </c>
      <c r="D58" s="61" t="s">
        <v>20</v>
      </c>
      <c r="E58" s="62" t="s">
        <v>38</v>
      </c>
      <c r="F58" s="63">
        <v>3</v>
      </c>
      <c r="G58" s="30"/>
      <c r="H58" s="21">
        <f>SUM(H12:H16)</f>
        <v>0</v>
      </c>
      <c r="I58" s="21">
        <f>SUM(I12:I16)</f>
        <v>0</v>
      </c>
      <c r="J58" s="12"/>
      <c r="K58" s="21">
        <f>SUM(K12:K16)</f>
        <v>0</v>
      </c>
      <c r="L58" s="21">
        <f>SUM(L12:L16)</f>
        <v>0</v>
      </c>
      <c r="M58" s="21">
        <f>SUM(M12:M16)</f>
        <v>0</v>
      </c>
      <c r="N58" s="21">
        <f>SUM(N12:N16)</f>
        <v>0</v>
      </c>
      <c r="O58" s="21">
        <f>SUM(O12:O16)</f>
        <v>0</v>
      </c>
      <c r="P58" s="73"/>
    </row>
    <row r="59" spans="1:16" s="24" customFormat="1">
      <c r="A59" s="73"/>
      <c r="C59" s="60">
        <f>C58+1</f>
        <v>34</v>
      </c>
      <c r="D59" s="72" t="s">
        <v>24</v>
      </c>
      <c r="E59" s="62" t="s">
        <v>38</v>
      </c>
      <c r="F59" s="63">
        <v>3</v>
      </c>
      <c r="G59" s="30"/>
      <c r="H59" s="22">
        <f>H19</f>
        <v>0</v>
      </c>
      <c r="I59" s="22">
        <f>I19</f>
        <v>0</v>
      </c>
      <c r="J59" s="12"/>
      <c r="K59" s="22">
        <f>K19</f>
        <v>0</v>
      </c>
      <c r="L59" s="22">
        <f>L19</f>
        <v>0</v>
      </c>
      <c r="M59" s="22">
        <f>M19</f>
        <v>0</v>
      </c>
      <c r="N59" s="22">
        <f>N19</f>
        <v>0</v>
      </c>
      <c r="O59" s="22">
        <f>O19</f>
        <v>0</v>
      </c>
      <c r="P59" s="73"/>
    </row>
    <row r="60" spans="1:16" s="24" customFormat="1">
      <c r="A60" s="73"/>
      <c r="C60" s="60">
        <f t="shared" ref="C60:C65" si="6">C59+1</f>
        <v>35</v>
      </c>
      <c r="D60" s="68" t="s">
        <v>26</v>
      </c>
      <c r="E60" s="62" t="s">
        <v>38</v>
      </c>
      <c r="F60" s="63">
        <v>3</v>
      </c>
      <c r="G60" s="30"/>
      <c r="H60" s="21">
        <f>SUM(H22:H26)</f>
        <v>0</v>
      </c>
      <c r="I60" s="21">
        <f>SUM(I22:I26)</f>
        <v>0</v>
      </c>
      <c r="J60" s="12"/>
      <c r="K60" s="21">
        <f>SUM(K22:K26)</f>
        <v>0</v>
      </c>
      <c r="L60" s="21">
        <f>SUM(L22:L26)</f>
        <v>0</v>
      </c>
      <c r="M60" s="21">
        <f>SUM(M22:M26)</f>
        <v>0</v>
      </c>
      <c r="N60" s="21">
        <f>SUM(N22:N26)</f>
        <v>0</v>
      </c>
      <c r="O60" s="21">
        <f>SUM(O22:O26)</f>
        <v>0</v>
      </c>
      <c r="P60" s="73"/>
    </row>
    <row r="61" spans="1:16" s="24" customFormat="1">
      <c r="A61" s="73"/>
      <c r="C61" s="60">
        <f t="shared" si="6"/>
        <v>36</v>
      </c>
      <c r="D61" s="68" t="s">
        <v>167</v>
      </c>
      <c r="E61" s="62" t="s">
        <v>38</v>
      </c>
      <c r="F61" s="63">
        <v>3</v>
      </c>
      <c r="G61" s="30"/>
      <c r="H61" s="21">
        <f>SUM(H29:H30)</f>
        <v>0</v>
      </c>
      <c r="I61" s="21">
        <f>SUM(I29:I30)</f>
        <v>0</v>
      </c>
      <c r="J61" s="12"/>
      <c r="K61" s="21">
        <f>SUM(K29:K30)</f>
        <v>0</v>
      </c>
      <c r="L61" s="21">
        <f>SUM(L29:L30)</f>
        <v>0</v>
      </c>
      <c r="M61" s="21">
        <f>SUM(M29:M30)</f>
        <v>0</v>
      </c>
      <c r="N61" s="21">
        <f>SUM(N29:N30)</f>
        <v>0</v>
      </c>
      <c r="O61" s="21">
        <f>SUM(O29:O30)</f>
        <v>0</v>
      </c>
      <c r="P61" s="73"/>
    </row>
    <row r="62" spans="1:16" s="24" customFormat="1">
      <c r="A62" s="73"/>
      <c r="C62" s="60">
        <f t="shared" si="6"/>
        <v>37</v>
      </c>
      <c r="D62" s="68" t="s">
        <v>99</v>
      </c>
      <c r="E62" s="62" t="s">
        <v>38</v>
      </c>
      <c r="F62" s="63">
        <v>3</v>
      </c>
      <c r="G62" s="30"/>
      <c r="H62" s="21">
        <f>SUM(H33:H38)</f>
        <v>0</v>
      </c>
      <c r="I62" s="21">
        <f>SUM(I33:I38)</f>
        <v>0</v>
      </c>
      <c r="J62" s="12"/>
      <c r="K62" s="21">
        <f>SUM(K33:K38)</f>
        <v>0</v>
      </c>
      <c r="L62" s="21">
        <f>SUM(L33:L38)</f>
        <v>0</v>
      </c>
      <c r="M62" s="21">
        <f>SUM(M33:M38)</f>
        <v>0</v>
      </c>
      <c r="N62" s="21">
        <f>SUM(N33:N38)</f>
        <v>0</v>
      </c>
      <c r="O62" s="21">
        <f>SUM(O33:O38)</f>
        <v>0</v>
      </c>
      <c r="P62" s="73"/>
    </row>
    <row r="63" spans="1:16" s="24" customFormat="1">
      <c r="A63" s="73"/>
      <c r="C63" s="60">
        <f t="shared" si="6"/>
        <v>38</v>
      </c>
      <c r="D63" s="68" t="s">
        <v>203</v>
      </c>
      <c r="E63" s="62" t="s">
        <v>38</v>
      </c>
      <c r="F63" s="63">
        <v>3</v>
      </c>
      <c r="G63" s="30"/>
      <c r="H63" s="21">
        <f>SUM(H41:H48)</f>
        <v>0</v>
      </c>
      <c r="I63" s="21">
        <f>SUM(I41:I48)</f>
        <v>0</v>
      </c>
      <c r="J63" s="14"/>
      <c r="K63" s="21">
        <f>SUM(K41:K48)</f>
        <v>0</v>
      </c>
      <c r="L63" s="21">
        <f>SUM(L41:L48)</f>
        <v>0</v>
      </c>
      <c r="M63" s="21">
        <f>SUM(M41:M48)</f>
        <v>0</v>
      </c>
      <c r="N63" s="21">
        <f>SUM(N41:N48)</f>
        <v>0</v>
      </c>
      <c r="O63" s="21">
        <f>SUM(O41:O48)</f>
        <v>0</v>
      </c>
      <c r="P63" s="73"/>
    </row>
    <row r="64" spans="1:16" s="24" customFormat="1">
      <c r="A64" s="73"/>
      <c r="C64" s="60">
        <f t="shared" si="6"/>
        <v>39</v>
      </c>
      <c r="D64" s="68" t="s">
        <v>33</v>
      </c>
      <c r="E64" s="62" t="s">
        <v>38</v>
      </c>
      <c r="F64" s="63">
        <v>3</v>
      </c>
      <c r="G64" s="30"/>
      <c r="H64" s="23">
        <f>SUM(H51:H55)</f>
        <v>0</v>
      </c>
      <c r="I64" s="23">
        <f>SUM(I51:I55)</f>
        <v>0</v>
      </c>
      <c r="J64" s="12"/>
      <c r="K64" s="23">
        <f>SUM(K51:K55)</f>
        <v>0</v>
      </c>
      <c r="L64" s="23">
        <f>SUM(L51:L55)</f>
        <v>0</v>
      </c>
      <c r="M64" s="23">
        <f>SUM(M51:M55)</f>
        <v>0</v>
      </c>
      <c r="N64" s="23">
        <f>SUM(N51:N55)</f>
        <v>0</v>
      </c>
      <c r="O64" s="23">
        <f>SUM(O51:O55)</f>
        <v>0</v>
      </c>
      <c r="P64" s="73"/>
    </row>
    <row r="65" spans="1:16" s="24" customFormat="1">
      <c r="A65" s="73"/>
      <c r="C65" s="60">
        <f t="shared" si="6"/>
        <v>40</v>
      </c>
      <c r="D65" s="68" t="s">
        <v>37</v>
      </c>
      <c r="E65" s="62" t="s">
        <v>38</v>
      </c>
      <c r="F65" s="63">
        <v>3</v>
      </c>
      <c r="G65" s="30"/>
      <c r="H65" s="21">
        <f>SUM(H58:H64)</f>
        <v>0</v>
      </c>
      <c r="I65" s="21">
        <f>SUM(I58:I64)</f>
        <v>0</v>
      </c>
      <c r="J65" s="12"/>
      <c r="K65" s="21">
        <f>SUM(K58:K64)</f>
        <v>0</v>
      </c>
      <c r="L65" s="21">
        <f>SUM(L58:L64)</f>
        <v>0</v>
      </c>
      <c r="M65" s="21">
        <f>SUM(M58:M64)</f>
        <v>0</v>
      </c>
      <c r="N65" s="21">
        <f>SUM(N58:N64)</f>
        <v>0</v>
      </c>
      <c r="O65" s="21">
        <f>SUM(O58:O64)</f>
        <v>0</v>
      </c>
      <c r="P65" s="73"/>
    </row>
    <row r="66" spans="1:16" s="24" customFormat="1" ht="16" thickBot="1">
      <c r="A66" s="73"/>
      <c r="B66" s="75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7"/>
    </row>
    <row r="67" spans="1:16" s="24" customFormat="1">
      <c r="C67" s="78"/>
    </row>
    <row r="68" spans="1:16" s="24" customFormat="1"/>
    <row r="69" spans="1:16" s="24" customFormat="1"/>
    <row r="70" spans="1:16" s="24" customFormat="1">
      <c r="C70" s="79" t="s">
        <v>199</v>
      </c>
      <c r="D70" s="80" t="s">
        <v>198</v>
      </c>
      <c r="E70" s="33"/>
      <c r="F70" s="33"/>
      <c r="G70" s="30"/>
      <c r="H70" s="81"/>
      <c r="I70" s="81"/>
      <c r="J70" s="81"/>
      <c r="K70" s="81"/>
      <c r="L70" s="81"/>
      <c r="M70" s="81"/>
      <c r="N70" s="81"/>
      <c r="O70" s="81"/>
    </row>
    <row r="71" spans="1:16" s="24" customFormat="1">
      <c r="C71" s="60">
        <v>33</v>
      </c>
      <c r="D71" s="61" t="s">
        <v>20</v>
      </c>
      <c r="E71" s="62"/>
      <c r="F71" s="63"/>
      <c r="G71" s="30"/>
      <c r="H71" s="60" t="str">
        <f>IF(H58='Table 3 - Admin'!H34+'Table 2a - Support Staff'!H35,"OK", "Error")</f>
        <v>OK</v>
      </c>
      <c r="I71" s="60" t="str">
        <f>IF(I58='Table 3 - Admin'!I34+'Table 2a - Support Staff'!I35,"OK", "Error")</f>
        <v>OK</v>
      </c>
      <c r="J71" s="82"/>
      <c r="K71" s="83" t="str">
        <f>IF(K58='Table 3 - Admin'!K34+'Table 2a - Support Staff'!K35,"OK", "Error")</f>
        <v>OK</v>
      </c>
      <c r="L71" s="83" t="str">
        <f>IF(L58='Table 3 - Admin'!L34+'Table 2a - Support Staff'!L35,"OK", "Error")</f>
        <v>OK</v>
      </c>
      <c r="M71" s="83" t="str">
        <f>IF(M58='Table 3 - Admin'!M34+'Table 2a - Support Staff'!M35,"OK", "Error")</f>
        <v>OK</v>
      </c>
      <c r="N71" s="83" t="str">
        <f>IF(N58='Table 3 - Admin'!N34+'Table 2a - Support Staff'!N35,"OK", "Error")</f>
        <v>OK</v>
      </c>
      <c r="O71" s="83" t="str">
        <f>IF(O58='Table 3 - Admin'!O34+'Table 2a - Support Staff'!O35,"OK", "Error")</f>
        <v>OK</v>
      </c>
    </row>
    <row r="72" spans="1:16" s="24" customFormat="1">
      <c r="C72" s="60">
        <f>C71+1</f>
        <v>34</v>
      </c>
      <c r="D72" s="72" t="s">
        <v>24</v>
      </c>
      <c r="E72" s="62"/>
      <c r="F72" s="63"/>
      <c r="G72" s="30"/>
      <c r="H72" s="83"/>
      <c r="I72" s="83"/>
      <c r="J72" s="82"/>
      <c r="K72" s="83" t="str">
        <f>IF(K59='Table 6 - Repex'!H113, "OK", "Error")</f>
        <v>OK</v>
      </c>
      <c r="L72" s="83" t="str">
        <f>IF(L59='Table 6 - Repex'!I113, "OK", "Error")</f>
        <v>OK</v>
      </c>
      <c r="M72" s="83" t="str">
        <f>IF(M59='Table 6 - Repex'!J113, "OK", "Error")</f>
        <v>OK</v>
      </c>
      <c r="N72" s="83" t="str">
        <f>IF(N59='Table 6 - Repex'!K113, "OK", "Error")</f>
        <v>OK</v>
      </c>
      <c r="O72" s="83" t="str">
        <f>IF(O59='Table 6 - Repex'!L113, "OK", "Error")</f>
        <v>OK</v>
      </c>
    </row>
    <row r="73" spans="1:16" s="24" customFormat="1">
      <c r="C73" s="60">
        <f t="shared" ref="C73:C78" si="7">C72+1</f>
        <v>35</v>
      </c>
      <c r="D73" s="68" t="s">
        <v>26</v>
      </c>
      <c r="E73" s="62"/>
      <c r="F73" s="63"/>
      <c r="G73" s="30"/>
      <c r="H73" s="60" t="str">
        <f>IF(H60=('Table 4 - Maintenance'!H49+'Table 2b - Eng Staff '!H35), "OK", "Error")</f>
        <v>OK</v>
      </c>
      <c r="I73" s="60" t="str">
        <f>IF(I60=('Table 4 - Maintenance'!I49+'Table 2b - Eng Staff '!I35), "OK", "Error")</f>
        <v>OK</v>
      </c>
      <c r="J73" s="82"/>
      <c r="K73" s="83" t="str">
        <f>IF(K60=('Table 4 - Maintenance'!K49+'Table 2b - Eng Staff '!K35), "OK", "Error")</f>
        <v>OK</v>
      </c>
      <c r="L73" s="83" t="str">
        <f>IF(L60=('Table 4 - Maintenance'!L49+'Table 2b - Eng Staff '!L35), "OK", "Error")</f>
        <v>OK</v>
      </c>
      <c r="M73" s="83" t="str">
        <f>IF(M60=('Table 4 - Maintenance'!M49+'Table 2b - Eng Staff '!M35), "OK", "Error")</f>
        <v>OK</v>
      </c>
      <c r="N73" s="83" t="str">
        <f>IF(N60=('Table 4 - Maintenance'!N49+'Table 2b - Eng Staff '!N35), "OK", "Error")</f>
        <v>OK</v>
      </c>
      <c r="O73" s="83" t="str">
        <f>IF(O60=('Table 4 - Maintenance'!O49+'Table 2b - Eng Staff '!O35), "OK", "Error")</f>
        <v>OK</v>
      </c>
    </row>
    <row r="74" spans="1:16" s="24" customFormat="1">
      <c r="C74" s="60">
        <f t="shared" si="7"/>
        <v>36</v>
      </c>
      <c r="D74" s="68" t="s">
        <v>167</v>
      </c>
      <c r="E74" s="62"/>
      <c r="F74" s="63"/>
      <c r="G74" s="30"/>
      <c r="H74" s="60" t="str">
        <f>IF(H61='Table 4 - Maintenance'!H50, "OK", "Error")</f>
        <v>OK</v>
      </c>
      <c r="I74" s="60" t="str">
        <f>IF(I61='Table 4 - Maintenance'!I50, "OK", "Error")</f>
        <v>OK</v>
      </c>
      <c r="J74" s="82"/>
      <c r="K74" s="83" t="str">
        <f>IF(K61='Table 4 - Maintenance'!K50, "OK", "Error")</f>
        <v>OK</v>
      </c>
      <c r="L74" s="83" t="str">
        <f>IF(L61='Table 4 - Maintenance'!L50, "OK", "Error")</f>
        <v>OK</v>
      </c>
      <c r="M74" s="83" t="str">
        <f>IF(M61='Table 4 - Maintenance'!M50, "OK", "Error")</f>
        <v>OK</v>
      </c>
      <c r="N74" s="83" t="str">
        <f>IF(N61='Table 4 - Maintenance'!N50, "OK", "Error")</f>
        <v>OK</v>
      </c>
      <c r="O74" s="83" t="str">
        <f>IF(O61='Table 4 - Maintenance'!O50, "OK", "Error")</f>
        <v>OK</v>
      </c>
    </row>
    <row r="75" spans="1:16" s="24" customFormat="1">
      <c r="C75" s="60">
        <f t="shared" si="7"/>
        <v>37</v>
      </c>
      <c r="D75" s="68" t="s">
        <v>99</v>
      </c>
      <c r="E75" s="62"/>
      <c r="F75" s="63"/>
      <c r="G75" s="30"/>
      <c r="H75" s="60" t="str">
        <f t="shared" ref="H75:O75" si="8">IF(H62=(H33+H34+H35+H36+H37+H38), "OK", "Error")</f>
        <v>OK</v>
      </c>
      <c r="I75" s="60" t="str">
        <f t="shared" si="8"/>
        <v>OK</v>
      </c>
      <c r="J75" s="82"/>
      <c r="K75" s="83" t="str">
        <f t="shared" si="8"/>
        <v>OK</v>
      </c>
      <c r="L75" s="83" t="str">
        <f t="shared" si="8"/>
        <v>OK</v>
      </c>
      <c r="M75" s="83" t="str">
        <f t="shared" si="8"/>
        <v>OK</v>
      </c>
      <c r="N75" s="83" t="str">
        <f t="shared" si="8"/>
        <v>OK</v>
      </c>
      <c r="O75" s="83" t="str">
        <f t="shared" si="8"/>
        <v>OK</v>
      </c>
    </row>
    <row r="76" spans="1:16" s="24" customFormat="1">
      <c r="C76" s="60">
        <f t="shared" si="7"/>
        <v>38</v>
      </c>
      <c r="D76" s="68" t="s">
        <v>203</v>
      </c>
      <c r="E76" s="62"/>
      <c r="F76" s="63"/>
      <c r="G76" s="30"/>
      <c r="H76" s="60" t="str">
        <f>IF(H63=SUM(H41:H48), "OK", "Error")</f>
        <v>OK</v>
      </c>
      <c r="I76" s="60" t="str">
        <f>IF(I63=SUM(I41:I48), "OK", "Error")</f>
        <v>OK</v>
      </c>
      <c r="J76" s="84"/>
      <c r="K76" s="83" t="str">
        <f>IF(K63=SUM(K41:K48), "OK", "Error")</f>
        <v>OK</v>
      </c>
      <c r="L76" s="83" t="str">
        <f t="shared" ref="L76:O76" si="9">IF(L63=SUM(L41:L48), "OK", "Error")</f>
        <v>OK</v>
      </c>
      <c r="M76" s="83" t="str">
        <f t="shared" si="9"/>
        <v>OK</v>
      </c>
      <c r="N76" s="83" t="str">
        <f t="shared" si="9"/>
        <v>OK</v>
      </c>
      <c r="O76" s="83" t="str">
        <f t="shared" si="9"/>
        <v>OK</v>
      </c>
    </row>
    <row r="77" spans="1:16" s="24" customFormat="1">
      <c r="C77" s="60">
        <f t="shared" si="7"/>
        <v>39</v>
      </c>
      <c r="D77" s="68" t="s">
        <v>33</v>
      </c>
      <c r="E77" s="62"/>
      <c r="F77" s="63"/>
      <c r="G77" s="30"/>
      <c r="H77" s="60" t="str">
        <f t="shared" ref="H77:O77" si="10">IF(H64=(H51+H52+H53+H54+H55), "OK", "Error")</f>
        <v>OK</v>
      </c>
      <c r="I77" s="60" t="str">
        <f t="shared" si="10"/>
        <v>OK</v>
      </c>
      <c r="J77" s="82"/>
      <c r="K77" s="83" t="str">
        <f t="shared" si="10"/>
        <v>OK</v>
      </c>
      <c r="L77" s="83" t="str">
        <f t="shared" si="10"/>
        <v>OK</v>
      </c>
      <c r="M77" s="83" t="str">
        <f t="shared" si="10"/>
        <v>OK</v>
      </c>
      <c r="N77" s="83" t="str">
        <f t="shared" si="10"/>
        <v>OK</v>
      </c>
      <c r="O77" s="83" t="str">
        <f t="shared" si="10"/>
        <v>OK</v>
      </c>
    </row>
    <row r="78" spans="1:16" s="24" customFormat="1">
      <c r="C78" s="60">
        <f t="shared" si="7"/>
        <v>40</v>
      </c>
      <c r="D78" s="68" t="s">
        <v>37</v>
      </c>
      <c r="E78" s="62"/>
      <c r="F78" s="63"/>
      <c r="G78" s="30"/>
      <c r="H78" s="60" t="str">
        <f t="shared" ref="H78:O78" si="11">IF(H65=(H58+H59+H60+H61+H62+H63+H64), "OK", "Error")</f>
        <v>OK</v>
      </c>
      <c r="I78" s="60" t="str">
        <f t="shared" si="11"/>
        <v>OK</v>
      </c>
      <c r="J78" s="82"/>
      <c r="K78" s="83" t="str">
        <f t="shared" si="11"/>
        <v>OK</v>
      </c>
      <c r="L78" s="83" t="str">
        <f t="shared" si="11"/>
        <v>OK</v>
      </c>
      <c r="M78" s="83" t="str">
        <f t="shared" si="11"/>
        <v>OK</v>
      </c>
      <c r="N78" s="83" t="str">
        <f t="shared" si="11"/>
        <v>OK</v>
      </c>
      <c r="O78" s="83" t="str">
        <f t="shared" si="11"/>
        <v>OK</v>
      </c>
    </row>
    <row r="79" spans="1:16" s="24" customFormat="1"/>
    <row r="80" spans="1:16" s="24" customFormat="1"/>
    <row r="81" s="24" customFormat="1"/>
    <row r="82" s="24" customFormat="1"/>
    <row r="83" s="24" customFormat="1"/>
    <row r="84" s="24" customFormat="1"/>
    <row r="85" s="24" customFormat="1"/>
    <row r="86" s="24" customFormat="1"/>
    <row r="87" s="24" customFormat="1"/>
    <row r="88" s="24" customFormat="1"/>
    <row r="89" s="24" customFormat="1"/>
    <row r="90" s="24" customFormat="1"/>
    <row r="91" s="24" customFormat="1"/>
    <row r="92" s="24" customFormat="1"/>
    <row r="93" s="24" customFormat="1"/>
    <row r="94" s="24" customFormat="1"/>
    <row r="95" s="24" customFormat="1"/>
    <row r="96" s="24" customFormat="1"/>
    <row r="97" s="24" customFormat="1"/>
    <row r="98" s="24" customFormat="1"/>
    <row r="99" s="24" customFormat="1"/>
    <row r="100" s="24" customFormat="1"/>
    <row r="101" s="24" customFormat="1"/>
    <row r="102" s="24" customFormat="1"/>
    <row r="103" s="24" customFormat="1"/>
    <row r="104" s="24" customFormat="1"/>
    <row r="105" s="24" customFormat="1"/>
    <row r="106" s="24" customFormat="1"/>
    <row r="107" s="24" customFormat="1"/>
    <row r="108" s="24" customFormat="1"/>
    <row r="109" s="24" customFormat="1"/>
    <row r="110" s="24" customFormat="1"/>
    <row r="111" s="24" customFormat="1"/>
    <row r="112" s="24" customFormat="1"/>
    <row r="113" s="24" customFormat="1"/>
    <row r="114" s="24" customFormat="1"/>
    <row r="115" s="24" customFormat="1"/>
    <row r="116" s="24" customFormat="1"/>
    <row r="117" s="24" customFormat="1"/>
    <row r="118" s="24" customFormat="1"/>
    <row r="119" s="24" customFormat="1"/>
    <row r="120" s="24" customFormat="1"/>
    <row r="121" s="24" customFormat="1"/>
    <row r="122" s="24" customFormat="1"/>
    <row r="123" s="24" customFormat="1"/>
    <row r="124" s="24" customFormat="1"/>
    <row r="125" s="24" customFormat="1"/>
    <row r="126" s="24" customFormat="1"/>
    <row r="127" s="24" customFormat="1"/>
    <row r="128" s="24" customFormat="1"/>
    <row r="129" s="24" customFormat="1"/>
    <row r="130" s="24" customFormat="1"/>
    <row r="131" s="24" customFormat="1"/>
    <row r="132" s="24" customFormat="1"/>
    <row r="133" s="24" customFormat="1"/>
    <row r="134" s="24" customFormat="1"/>
    <row r="135" s="24" customFormat="1"/>
    <row r="136" s="24" customFormat="1"/>
    <row r="137" s="24" customFormat="1"/>
    <row r="138" s="24" customFormat="1"/>
    <row r="139" s="24" customFormat="1"/>
    <row r="140" s="24" customFormat="1"/>
    <row r="141" s="24" customFormat="1"/>
    <row r="142" s="24" customFormat="1"/>
    <row r="143" s="24" customFormat="1"/>
    <row r="144" s="24" customFormat="1"/>
    <row r="145" s="24" customFormat="1"/>
    <row r="146" s="24" customFormat="1"/>
    <row r="147" s="24" customFormat="1"/>
    <row r="148" s="24" customFormat="1"/>
    <row r="149" s="24" customFormat="1"/>
    <row r="150" s="24" customFormat="1"/>
    <row r="151" s="24" customFormat="1"/>
    <row r="152" s="24" customFormat="1"/>
    <row r="153" s="24" customFormat="1"/>
    <row r="154" s="24" customFormat="1"/>
    <row r="155" s="24" customFormat="1"/>
    <row r="156" s="24" customFormat="1"/>
    <row r="157" s="24" customFormat="1"/>
    <row r="158" s="24" customFormat="1"/>
    <row r="159" s="24" customFormat="1"/>
    <row r="160" s="24" customFormat="1"/>
    <row r="161" s="24" customFormat="1"/>
    <row r="162" s="24" customFormat="1"/>
    <row r="163" s="24" customFormat="1"/>
    <row r="164" s="24" customFormat="1"/>
    <row r="165" s="24" customFormat="1"/>
    <row r="166" s="24" customFormat="1"/>
    <row r="167" s="24" customFormat="1"/>
    <row r="168" s="24" customFormat="1"/>
    <row r="169" s="24" customFormat="1"/>
    <row r="170" s="24" customFormat="1"/>
    <row r="171" s="24" customFormat="1"/>
    <row r="172" s="24" customFormat="1"/>
    <row r="173" s="24" customFormat="1"/>
    <row r="174" s="24" customFormat="1"/>
    <row r="175" s="24" customFormat="1"/>
    <row r="176" s="24" customFormat="1"/>
    <row r="177" s="24" customFormat="1"/>
    <row r="178" s="24" customFormat="1"/>
    <row r="179" s="24" customFormat="1"/>
    <row r="180" s="24" customFormat="1"/>
    <row r="181" s="24" customFormat="1"/>
    <row r="182" s="24" customFormat="1"/>
    <row r="183" s="24" customFormat="1"/>
    <row r="184" s="24" customFormat="1"/>
    <row r="185" s="24" customFormat="1"/>
    <row r="186" s="24" customFormat="1"/>
    <row r="187" s="24" customFormat="1"/>
    <row r="188" s="24" customFormat="1"/>
    <row r="189" s="24" customFormat="1"/>
    <row r="190" s="24" customFormat="1"/>
    <row r="191" s="24" customFormat="1"/>
    <row r="192" s="24" customFormat="1"/>
    <row r="193" s="24" customFormat="1"/>
    <row r="194" s="24" customFormat="1"/>
    <row r="195" s="24" customFormat="1"/>
    <row r="196" s="24" customFormat="1"/>
    <row r="197" s="24" customFormat="1"/>
    <row r="198" s="24" customFormat="1"/>
    <row r="199" s="24" customFormat="1"/>
    <row r="200" s="24" customFormat="1"/>
    <row r="201" s="24" customFormat="1"/>
    <row r="202" s="24" customFormat="1"/>
    <row r="203" s="24" customFormat="1"/>
    <row r="204" s="24" customFormat="1"/>
    <row r="205" s="24" customFormat="1"/>
    <row r="206" s="24" customFormat="1"/>
    <row r="207" s="24" customFormat="1"/>
    <row r="208" s="24" customFormat="1"/>
    <row r="209" s="24" customFormat="1"/>
    <row r="210" s="24" customFormat="1"/>
    <row r="211" s="24" customFormat="1"/>
    <row r="212" s="24" customFormat="1"/>
    <row r="213" s="24" customFormat="1"/>
    <row r="214" s="24" customFormat="1"/>
    <row r="215" s="24" customFormat="1"/>
    <row r="216" s="24" customFormat="1"/>
    <row r="217" s="24" customFormat="1"/>
    <row r="218" s="24" customFormat="1"/>
    <row r="219" s="24" customFormat="1"/>
    <row r="220" s="24" customFormat="1"/>
    <row r="221" s="24" customFormat="1"/>
    <row r="222" s="24" customFormat="1"/>
    <row r="223" s="24" customFormat="1"/>
    <row r="224" s="24" customFormat="1"/>
    <row r="225" s="24" customFormat="1"/>
    <row r="226" s="24" customFormat="1"/>
    <row r="227" s="24" customFormat="1"/>
    <row r="228" s="24" customFormat="1"/>
    <row r="229" s="24" customFormat="1"/>
    <row r="230" s="24" customFormat="1"/>
    <row r="231" s="24" customFormat="1"/>
    <row r="232" s="24" customFormat="1"/>
    <row r="233" s="24" customFormat="1"/>
    <row r="234" s="24" customFormat="1"/>
    <row r="235" s="24" customFormat="1"/>
    <row r="236" s="24" customFormat="1"/>
    <row r="237" s="24" customFormat="1"/>
    <row r="238" s="24" customFormat="1"/>
    <row r="239" s="24" customFormat="1"/>
    <row r="240" s="24" customFormat="1"/>
    <row r="241" s="24" customFormat="1"/>
    <row r="242" s="24" customFormat="1"/>
    <row r="243" s="24" customFormat="1"/>
    <row r="244" s="24" customFormat="1"/>
    <row r="245" s="24" customFormat="1"/>
    <row r="246" s="24" customFormat="1"/>
    <row r="247" s="24" customFormat="1"/>
    <row r="248" s="24" customFormat="1"/>
    <row r="249" s="24" customFormat="1"/>
    <row r="250" s="24" customFormat="1"/>
    <row r="251" s="24" customFormat="1"/>
    <row r="252" s="24" customFormat="1"/>
    <row r="253" s="24" customFormat="1"/>
    <row r="254" s="24" customFormat="1"/>
    <row r="255" s="24" customFormat="1"/>
    <row r="256" s="24" customFormat="1"/>
    <row r="257" s="24" customFormat="1"/>
    <row r="258" s="24" customFormat="1"/>
    <row r="259" s="24" customFormat="1"/>
    <row r="260" s="24" customFormat="1"/>
    <row r="261" s="24" customFormat="1"/>
    <row r="262" s="24" customFormat="1"/>
    <row r="263" s="24" customFormat="1"/>
    <row r="264" s="24" customFormat="1"/>
    <row r="265" s="24" customFormat="1"/>
    <row r="266" s="24" customFormat="1"/>
    <row r="267" s="24" customFormat="1"/>
    <row r="268" s="24" customFormat="1"/>
    <row r="269" s="24" customFormat="1"/>
    <row r="270" s="24" customFormat="1"/>
    <row r="271" s="24" customFormat="1"/>
    <row r="272" s="24" customFormat="1"/>
    <row r="273" s="24" customFormat="1"/>
    <row r="274" s="24" customFormat="1"/>
    <row r="275" s="24" customFormat="1"/>
    <row r="276" s="24" customFormat="1"/>
    <row r="277" s="24" customFormat="1"/>
    <row r="278" s="24" customFormat="1"/>
    <row r="279" s="24" customFormat="1"/>
    <row r="280" s="24" customFormat="1"/>
    <row r="281" s="24" customFormat="1"/>
    <row r="282" s="24" customFormat="1"/>
    <row r="283" s="24" customFormat="1"/>
    <row r="284" s="24" customFormat="1"/>
    <row r="285" s="24" customFormat="1"/>
    <row r="286" s="24" customFormat="1"/>
    <row r="287" s="24" customFormat="1"/>
    <row r="288" s="24" customFormat="1"/>
    <row r="289" s="24" customFormat="1"/>
    <row r="290" s="24" customFormat="1"/>
    <row r="291" s="24" customFormat="1"/>
    <row r="292" s="24" customFormat="1"/>
    <row r="293" s="24" customFormat="1"/>
    <row r="294" s="24" customFormat="1"/>
    <row r="295" s="24" customFormat="1"/>
    <row r="296" s="24" customFormat="1"/>
    <row r="297" s="24" customFormat="1"/>
    <row r="298" s="24" customFormat="1"/>
    <row r="299" s="24" customFormat="1"/>
    <row r="300" s="24" customFormat="1"/>
    <row r="301" s="24" customFormat="1"/>
    <row r="302" s="24" customFormat="1"/>
    <row r="303" s="24" customFormat="1"/>
    <row r="304" s="24" customFormat="1"/>
    <row r="305" s="24" customFormat="1"/>
    <row r="306" s="24" customFormat="1"/>
    <row r="307" s="24" customFormat="1"/>
    <row r="308" s="24" customFormat="1"/>
    <row r="309" s="24" customFormat="1"/>
    <row r="310" s="24" customFormat="1"/>
    <row r="311" s="24" customFormat="1"/>
    <row r="312" s="24" customFormat="1"/>
    <row r="313" s="24" customFormat="1"/>
    <row r="314" s="24" customFormat="1"/>
    <row r="315" s="24" customFormat="1"/>
    <row r="316" s="24" customFormat="1"/>
    <row r="317" s="24" customFormat="1"/>
    <row r="318" s="24" customFormat="1"/>
    <row r="319" s="24" customFormat="1"/>
    <row r="320" s="24" customFormat="1"/>
    <row r="321" s="24" customFormat="1"/>
    <row r="322" s="24" customFormat="1"/>
    <row r="323" s="24" customFormat="1"/>
    <row r="324" s="24" customFormat="1"/>
    <row r="325" s="24" customFormat="1"/>
    <row r="326" s="24" customFormat="1"/>
    <row r="327" s="24" customFormat="1"/>
    <row r="328" s="24" customFormat="1"/>
    <row r="329" s="24" customFormat="1"/>
    <row r="330" s="24" customFormat="1"/>
    <row r="331" s="24" customFormat="1"/>
    <row r="332" s="24" customFormat="1"/>
    <row r="333" s="24" customFormat="1"/>
    <row r="334" s="24" customFormat="1"/>
    <row r="335" s="24" customFormat="1"/>
    <row r="336" s="24" customFormat="1"/>
    <row r="337" s="24" customFormat="1"/>
    <row r="338" s="24" customFormat="1"/>
    <row r="339" s="24" customFormat="1"/>
    <row r="340" s="24" customFormat="1"/>
    <row r="341" s="24" customFormat="1"/>
    <row r="342" s="24" customFormat="1"/>
    <row r="343" s="24" customFormat="1"/>
    <row r="344" s="24" customFormat="1"/>
    <row r="345" s="24" customFormat="1"/>
    <row r="346" s="24" customFormat="1"/>
    <row r="347" s="24" customFormat="1"/>
    <row r="348" s="24" customFormat="1"/>
    <row r="349" s="24" customFormat="1"/>
    <row r="350" s="24" customFormat="1"/>
    <row r="351" s="24" customFormat="1"/>
    <row r="352" s="24" customFormat="1"/>
    <row r="353" s="24" customFormat="1"/>
    <row r="354" s="24" customFormat="1"/>
    <row r="355" s="24" customFormat="1"/>
    <row r="356" s="24" customFormat="1"/>
    <row r="357" s="24" customFormat="1"/>
    <row r="358" s="24" customFormat="1"/>
    <row r="359" s="24" customFormat="1"/>
    <row r="360" s="24" customFormat="1"/>
    <row r="361" s="24" customFormat="1"/>
    <row r="362" s="24" customFormat="1"/>
    <row r="363" s="24" customFormat="1"/>
    <row r="364" s="24" customFormat="1"/>
    <row r="365" s="24" customFormat="1"/>
    <row r="366" s="24" customFormat="1"/>
    <row r="367" s="24" customFormat="1"/>
    <row r="368" s="24" customFormat="1"/>
    <row r="369" s="24" customFormat="1"/>
    <row r="370" s="24" customFormat="1"/>
    <row r="371" s="24" customFormat="1"/>
    <row r="372" s="24" customFormat="1"/>
    <row r="373" s="24" customFormat="1"/>
    <row r="374" s="24" customFormat="1"/>
    <row r="375" s="24" customFormat="1"/>
    <row r="376" s="24" customFormat="1"/>
    <row r="377" s="24" customFormat="1"/>
    <row r="378" s="24" customFormat="1"/>
    <row r="379" s="24" customFormat="1"/>
    <row r="380" s="24" customFormat="1"/>
    <row r="381" s="24" customFormat="1"/>
    <row r="382" s="24" customFormat="1"/>
    <row r="383" s="24" customFormat="1"/>
    <row r="384" s="24" customFormat="1"/>
    <row r="385" s="24" customFormat="1"/>
    <row r="386" s="24" customFormat="1"/>
    <row r="387" s="24" customFormat="1"/>
  </sheetData>
  <sheetProtection sheet="1" objects="1" scenarios="1"/>
  <mergeCells count="1">
    <mergeCell ref="K5:O5"/>
  </mergeCells>
  <pageMargins left="0.70866141732283472" right="0.70866141732283472" top="0.74803149606299213" bottom="0.74803149606299213" header="0.31496062992125984" footer="0.31496062992125984"/>
  <pageSetup paperSize="8" scale="74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O344"/>
  <sheetViews>
    <sheetView showGridLines="0" zoomScale="80" zoomScaleNormal="80" zoomScaleSheetLayoutView="85" workbookViewId="0">
      <selection sqref="A1:XFD1048576"/>
    </sheetView>
  </sheetViews>
  <sheetFormatPr defaultColWidth="8.84375" defaultRowHeight="15.5"/>
  <cols>
    <col min="1" max="1" width="1.84375" style="24" customWidth="1"/>
    <col min="2" max="2" width="2.69140625" style="24" customWidth="1"/>
    <col min="3" max="3" width="6.23046875" style="49" customWidth="1"/>
    <col min="4" max="4" width="28.23046875" style="49" customWidth="1"/>
    <col min="5" max="5" width="5.07421875" style="49" customWidth="1"/>
    <col min="6" max="6" width="4.69140625" style="49" customWidth="1"/>
    <col min="7" max="7" width="1.3046875" style="24" customWidth="1"/>
    <col min="8" max="9" width="11" style="49" customWidth="1"/>
    <col min="10" max="10" width="2.3046875" style="24" customWidth="1"/>
    <col min="11" max="15" width="11" style="49" customWidth="1"/>
    <col min="16" max="17" width="2.69140625" style="24" customWidth="1"/>
    <col min="18" max="82" width="8.84375" style="24"/>
    <col min="83" max="16384" width="8.84375" style="49"/>
  </cols>
  <sheetData>
    <row r="1" spans="2:93" s="24" customFormat="1" ht="16" thickBot="1"/>
    <row r="2" spans="2:93" s="24" customFormat="1">
      <c r="B2" s="25"/>
      <c r="C2" s="26"/>
      <c r="D2" s="27"/>
      <c r="E2" s="28"/>
      <c r="F2" s="28"/>
      <c r="G2" s="27"/>
      <c r="H2" s="27"/>
      <c r="I2" s="27"/>
      <c r="J2" s="27"/>
      <c r="K2" s="27"/>
      <c r="L2" s="27"/>
      <c r="M2" s="27"/>
      <c r="N2" s="27"/>
      <c r="O2" s="27"/>
      <c r="P2" s="29"/>
      <c r="Q2" s="30"/>
    </row>
    <row r="3" spans="2:93" s="24" customFormat="1">
      <c r="B3" s="31"/>
      <c r="C3" s="32" t="s">
        <v>200</v>
      </c>
      <c r="D3" s="30"/>
      <c r="E3" s="33"/>
      <c r="F3" s="34"/>
      <c r="G3" s="30"/>
      <c r="H3" s="30"/>
      <c r="I3" s="30"/>
      <c r="J3" s="30"/>
      <c r="K3" s="30"/>
      <c r="L3" s="30"/>
      <c r="M3" s="30"/>
      <c r="N3" s="30"/>
      <c r="O3" s="30"/>
      <c r="P3" s="35"/>
      <c r="Q3" s="30"/>
    </row>
    <row r="4" spans="2:93" s="24" customFormat="1">
      <c r="B4" s="31"/>
      <c r="C4" s="36" t="s">
        <v>206</v>
      </c>
      <c r="D4" s="30"/>
      <c r="E4" s="33"/>
      <c r="F4" s="34"/>
      <c r="G4" s="30"/>
      <c r="H4" s="30"/>
      <c r="I4" s="30"/>
      <c r="J4" s="30"/>
      <c r="K4" s="30"/>
      <c r="L4" s="30"/>
      <c r="M4" s="30"/>
      <c r="N4" s="30"/>
      <c r="O4" s="30"/>
      <c r="P4" s="35"/>
      <c r="Q4" s="30"/>
    </row>
    <row r="5" spans="2:93" s="24" customFormat="1">
      <c r="B5" s="31"/>
      <c r="C5" s="37"/>
      <c r="D5" s="30"/>
      <c r="E5" s="33"/>
      <c r="F5" s="33"/>
      <c r="G5" s="30"/>
      <c r="H5" s="30"/>
      <c r="I5" s="30"/>
      <c r="J5" s="30"/>
      <c r="K5" s="250" t="s">
        <v>353</v>
      </c>
      <c r="L5" s="251"/>
      <c r="M5" s="251"/>
      <c r="N5" s="251"/>
      <c r="O5" s="252"/>
      <c r="P5" s="35"/>
      <c r="Q5" s="30"/>
    </row>
    <row r="6" spans="2:93" s="38" customFormat="1">
      <c r="B6" s="39"/>
      <c r="C6" s="40"/>
      <c r="D6" s="33"/>
      <c r="E6" s="33"/>
      <c r="F6" s="33"/>
      <c r="G6" s="33"/>
      <c r="H6" s="41">
        <v>-2</v>
      </c>
      <c r="I6" s="41">
        <v>-1</v>
      </c>
      <c r="J6" s="42"/>
      <c r="K6" s="41">
        <v>1</v>
      </c>
      <c r="L6" s="41">
        <v>2</v>
      </c>
      <c r="M6" s="41">
        <v>3</v>
      </c>
      <c r="N6" s="41">
        <v>4</v>
      </c>
      <c r="O6" s="41">
        <v>5</v>
      </c>
      <c r="P6" s="43"/>
      <c r="Q6" s="33"/>
    </row>
    <row r="7" spans="2:93">
      <c r="B7" s="31"/>
      <c r="C7" s="44"/>
      <c r="D7" s="45"/>
      <c r="E7" s="46"/>
      <c r="F7" s="46"/>
      <c r="G7" s="30"/>
      <c r="H7" s="47" t="s">
        <v>17</v>
      </c>
      <c r="I7" s="47" t="s">
        <v>17</v>
      </c>
      <c r="J7" s="48"/>
      <c r="K7" s="47" t="s">
        <v>17</v>
      </c>
      <c r="L7" s="47" t="s">
        <v>17</v>
      </c>
      <c r="M7" s="47" t="s">
        <v>17</v>
      </c>
      <c r="N7" s="47" t="s">
        <v>17</v>
      </c>
      <c r="O7" s="47" t="s">
        <v>17</v>
      </c>
      <c r="P7" s="35"/>
      <c r="Q7" s="30"/>
    </row>
    <row r="8" spans="2:93">
      <c r="B8" s="31"/>
      <c r="C8" s="50"/>
      <c r="D8" s="51" t="s">
        <v>7</v>
      </c>
      <c r="E8" s="47" t="s">
        <v>8</v>
      </c>
      <c r="F8" s="47" t="s">
        <v>9</v>
      </c>
      <c r="G8" s="30"/>
      <c r="H8" s="47" t="s">
        <v>16</v>
      </c>
      <c r="I8" s="47" t="s">
        <v>16</v>
      </c>
      <c r="J8" s="48"/>
      <c r="K8" s="47" t="s">
        <v>16</v>
      </c>
      <c r="L8" s="47" t="s">
        <v>14</v>
      </c>
      <c r="M8" s="47" t="s">
        <v>14</v>
      </c>
      <c r="N8" s="47" t="s">
        <v>16</v>
      </c>
      <c r="O8" s="47" t="s">
        <v>16</v>
      </c>
      <c r="P8" s="35"/>
      <c r="Q8" s="30"/>
    </row>
    <row r="9" spans="2:93" s="24" customFormat="1">
      <c r="B9" s="31"/>
      <c r="C9" s="52"/>
      <c r="D9" s="53"/>
      <c r="E9" s="54"/>
      <c r="F9" s="54"/>
      <c r="G9" s="30"/>
      <c r="H9" s="55" t="s">
        <v>18</v>
      </c>
      <c r="I9" s="55" t="s">
        <v>19</v>
      </c>
      <c r="J9" s="56"/>
      <c r="K9" s="55" t="s">
        <v>415</v>
      </c>
      <c r="L9" s="55" t="s">
        <v>416</v>
      </c>
      <c r="M9" s="55" t="s">
        <v>417</v>
      </c>
      <c r="N9" s="55" t="s">
        <v>418</v>
      </c>
      <c r="O9" s="55" t="s">
        <v>439</v>
      </c>
      <c r="P9" s="35"/>
      <c r="Q9" s="30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</row>
    <row r="10" spans="2:93" s="24" customFormat="1">
      <c r="B10" s="31"/>
      <c r="C10" s="30"/>
      <c r="D10" s="30"/>
      <c r="E10" s="33"/>
      <c r="F10" s="33"/>
      <c r="G10" s="30"/>
      <c r="H10" s="40"/>
      <c r="I10" s="40"/>
      <c r="J10" s="40"/>
      <c r="K10" s="40"/>
      <c r="L10" s="40"/>
      <c r="M10" s="40"/>
      <c r="N10" s="40"/>
      <c r="O10" s="40"/>
      <c r="P10" s="35"/>
      <c r="Q10" s="30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</row>
    <row r="11" spans="2:93" s="24" customFormat="1">
      <c r="B11" s="31"/>
      <c r="C11" s="57" t="s">
        <v>0</v>
      </c>
      <c r="D11" s="58" t="s">
        <v>105</v>
      </c>
      <c r="E11" s="59"/>
      <c r="F11" s="30"/>
      <c r="G11" s="30"/>
      <c r="H11" s="40"/>
      <c r="I11" s="40"/>
      <c r="J11" s="40"/>
      <c r="K11" s="40"/>
      <c r="L11" s="40"/>
      <c r="M11" s="40"/>
      <c r="N11" s="40"/>
      <c r="O11" s="40"/>
      <c r="P11" s="35"/>
      <c r="Q11" s="30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</row>
    <row r="12" spans="2:93" s="24" customFormat="1">
      <c r="B12" s="31"/>
      <c r="C12" s="60">
        <v>1</v>
      </c>
      <c r="D12" s="61" t="s">
        <v>50</v>
      </c>
      <c r="E12" s="62" t="s">
        <v>40</v>
      </c>
      <c r="F12" s="63">
        <v>1</v>
      </c>
      <c r="G12" s="30"/>
      <c r="H12" s="143"/>
      <c r="I12" s="143"/>
      <c r="J12" s="138"/>
      <c r="K12" s="246">
        <f>'Table 2a - Support Staff'!K12+'Table 2b - Eng Staff '!K12+'Table 2c - GMO Staff'!K12</f>
        <v>0</v>
      </c>
      <c r="L12" s="246">
        <f>'Table 2a - Support Staff'!L12+'Table 2b - Eng Staff '!L12+'Table 2c - GMO Staff'!L12</f>
        <v>0</v>
      </c>
      <c r="M12" s="246">
        <f>'Table 2a - Support Staff'!M12+'Table 2b - Eng Staff '!M12+'Table 2c - GMO Staff'!M12</f>
        <v>0</v>
      </c>
      <c r="N12" s="246">
        <f>'Table 2a - Support Staff'!N12+'Table 2b - Eng Staff '!N12+'Table 2c - GMO Staff'!N12</f>
        <v>0</v>
      </c>
      <c r="O12" s="246">
        <f>'Table 2a - Support Staff'!O12+'Table 2b - Eng Staff '!O12+'Table 2c - GMO Staff'!O12</f>
        <v>0</v>
      </c>
      <c r="P12" s="35"/>
      <c r="Q12" s="30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</row>
    <row r="13" spans="2:93" s="24" customFormat="1">
      <c r="B13" s="31"/>
      <c r="C13" s="60">
        <f>C12+1</f>
        <v>2</v>
      </c>
      <c r="D13" s="61" t="s">
        <v>47</v>
      </c>
      <c r="E13" s="62" t="s">
        <v>40</v>
      </c>
      <c r="F13" s="63">
        <v>1</v>
      </c>
      <c r="G13" s="30"/>
      <c r="H13" s="143"/>
      <c r="I13" s="143"/>
      <c r="J13" s="138"/>
      <c r="K13" s="246">
        <f>'Table 2a - Support Staff'!K13+'Table 2b - Eng Staff '!K13+'Table 2c - GMO Staff'!K13</f>
        <v>0</v>
      </c>
      <c r="L13" s="246">
        <f>'Table 2a - Support Staff'!L13+'Table 2b - Eng Staff '!L13+'Table 2c - GMO Staff'!L13</f>
        <v>0</v>
      </c>
      <c r="M13" s="246">
        <f>'Table 2a - Support Staff'!M13+'Table 2b - Eng Staff '!M13+'Table 2c - GMO Staff'!M13</f>
        <v>0</v>
      </c>
      <c r="N13" s="246">
        <f>'Table 2a - Support Staff'!N13+'Table 2b - Eng Staff '!N13+'Table 2c - GMO Staff'!N13</f>
        <v>0</v>
      </c>
      <c r="O13" s="246">
        <f>'Table 2a - Support Staff'!O13+'Table 2b - Eng Staff '!O13+'Table 2c - GMO Staff'!O13</f>
        <v>0</v>
      </c>
      <c r="P13" s="35"/>
      <c r="Q13" s="30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</row>
    <row r="14" spans="2:93" s="24" customFormat="1">
      <c r="B14" s="31"/>
      <c r="C14" s="60">
        <f>C13+1</f>
        <v>3</v>
      </c>
      <c r="D14" s="61" t="s">
        <v>48</v>
      </c>
      <c r="E14" s="62" t="s">
        <v>40</v>
      </c>
      <c r="F14" s="63">
        <v>1</v>
      </c>
      <c r="G14" s="30"/>
      <c r="H14" s="143"/>
      <c r="I14" s="143"/>
      <c r="J14" s="138"/>
      <c r="K14" s="246">
        <f>'Table 2a - Support Staff'!K14+'Table 2b - Eng Staff '!K14+'Table 2c - GMO Staff'!K14</f>
        <v>0</v>
      </c>
      <c r="L14" s="246">
        <f>'Table 2a - Support Staff'!L14+'Table 2b - Eng Staff '!L14+'Table 2c - GMO Staff'!L14</f>
        <v>0</v>
      </c>
      <c r="M14" s="246">
        <f>'Table 2a - Support Staff'!M14+'Table 2b - Eng Staff '!M14+'Table 2c - GMO Staff'!M14</f>
        <v>0</v>
      </c>
      <c r="N14" s="246">
        <f>'Table 2a - Support Staff'!N14+'Table 2b - Eng Staff '!N14+'Table 2c - GMO Staff'!N14</f>
        <v>0</v>
      </c>
      <c r="O14" s="246">
        <f>'Table 2a - Support Staff'!O14+'Table 2b - Eng Staff '!O14+'Table 2c - GMO Staff'!O14</f>
        <v>0</v>
      </c>
      <c r="P14" s="35"/>
      <c r="Q14" s="30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</row>
    <row r="15" spans="2:93" s="24" customFormat="1">
      <c r="B15" s="31"/>
      <c r="C15" s="60">
        <f>C14+1</f>
        <v>4</v>
      </c>
      <c r="D15" s="61" t="s">
        <v>49</v>
      </c>
      <c r="E15" s="62" t="s">
        <v>40</v>
      </c>
      <c r="F15" s="63">
        <v>1</v>
      </c>
      <c r="G15" s="30"/>
      <c r="H15" s="143"/>
      <c r="I15" s="143"/>
      <c r="J15" s="138"/>
      <c r="K15" s="246">
        <f>'Table 2a - Support Staff'!K15+'Table 2b - Eng Staff '!K15+'Table 2c - GMO Staff'!K15</f>
        <v>0</v>
      </c>
      <c r="L15" s="246">
        <f>'Table 2a - Support Staff'!L15+'Table 2b - Eng Staff '!L15+'Table 2c - GMO Staff'!L15</f>
        <v>0</v>
      </c>
      <c r="M15" s="246">
        <f>'Table 2a - Support Staff'!M15+'Table 2b - Eng Staff '!M15+'Table 2c - GMO Staff'!M15</f>
        <v>0</v>
      </c>
      <c r="N15" s="246">
        <f>'Table 2a - Support Staff'!N15+'Table 2b - Eng Staff '!N15+'Table 2c - GMO Staff'!N15</f>
        <v>0</v>
      </c>
      <c r="O15" s="246">
        <f>'Table 2a - Support Staff'!O15+'Table 2b - Eng Staff '!O15+'Table 2c - GMO Staff'!O15</f>
        <v>0</v>
      </c>
      <c r="P15" s="35"/>
      <c r="Q15" s="30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</row>
    <row r="16" spans="2:93" s="24" customFormat="1">
      <c r="B16" s="31"/>
      <c r="C16" s="60">
        <f>C15+1</f>
        <v>5</v>
      </c>
      <c r="D16" s="61" t="s">
        <v>51</v>
      </c>
      <c r="E16" s="62" t="s">
        <v>40</v>
      </c>
      <c r="F16" s="63">
        <v>1</v>
      </c>
      <c r="G16" s="30"/>
      <c r="H16" s="143"/>
      <c r="I16" s="143"/>
      <c r="J16" s="138"/>
      <c r="K16" s="246">
        <f>'Table 2a - Support Staff'!K16+'Table 2b - Eng Staff '!K16+'Table 2c - GMO Staff'!K16</f>
        <v>0</v>
      </c>
      <c r="L16" s="246">
        <f>'Table 2a - Support Staff'!L16+'Table 2b - Eng Staff '!L16+'Table 2c - GMO Staff'!L16</f>
        <v>0</v>
      </c>
      <c r="M16" s="246">
        <f>'Table 2a - Support Staff'!M16+'Table 2b - Eng Staff '!M16+'Table 2c - GMO Staff'!M16</f>
        <v>0</v>
      </c>
      <c r="N16" s="246">
        <f>'Table 2a - Support Staff'!N16+'Table 2b - Eng Staff '!N16+'Table 2c - GMO Staff'!N16</f>
        <v>0</v>
      </c>
      <c r="O16" s="246">
        <f>'Table 2a - Support Staff'!O16+'Table 2b - Eng Staff '!O16+'Table 2c - GMO Staff'!O16</f>
        <v>0</v>
      </c>
      <c r="P16" s="65"/>
      <c r="Q16" s="30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</row>
    <row r="17" spans="1:93" s="24" customFormat="1">
      <c r="B17" s="31"/>
      <c r="C17" s="60">
        <f>C16+1</f>
        <v>6</v>
      </c>
      <c r="D17" s="61" t="s">
        <v>41</v>
      </c>
      <c r="E17" s="62" t="s">
        <v>40</v>
      </c>
      <c r="F17" s="63">
        <v>1</v>
      </c>
      <c r="G17" s="30"/>
      <c r="H17" s="144">
        <f>SUM(H12:H16)</f>
        <v>0</v>
      </c>
      <c r="I17" s="145">
        <f>SUM(I12:I16)</f>
        <v>0</v>
      </c>
      <c r="J17" s="146"/>
      <c r="K17" s="147">
        <f>SUM(K12:K16)</f>
        <v>0</v>
      </c>
      <c r="L17" s="147">
        <f>SUM(L12:L16)</f>
        <v>0</v>
      </c>
      <c r="M17" s="147">
        <f>SUM(M12:M16)</f>
        <v>0</v>
      </c>
      <c r="N17" s="147">
        <f>SUM(N12:N16)</f>
        <v>0</v>
      </c>
      <c r="O17" s="147">
        <f>SUM(O12:O16)</f>
        <v>0</v>
      </c>
      <c r="P17" s="35"/>
      <c r="Q17" s="30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</row>
    <row r="18" spans="1:93" s="24" customFormat="1">
      <c r="B18" s="31"/>
      <c r="C18" s="30"/>
      <c r="D18" s="30"/>
      <c r="E18" s="33"/>
      <c r="F18" s="33"/>
      <c r="G18" s="30"/>
      <c r="H18" s="127"/>
      <c r="I18" s="127"/>
      <c r="J18" s="40"/>
      <c r="K18" s="127"/>
      <c r="L18" s="127"/>
      <c r="M18" s="127"/>
      <c r="N18" s="127"/>
      <c r="O18" s="127"/>
      <c r="P18" s="35"/>
      <c r="Q18" s="30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</row>
    <row r="19" spans="1:93" s="24" customFormat="1">
      <c r="B19" s="31"/>
      <c r="C19" s="57" t="s">
        <v>1</v>
      </c>
      <c r="D19" s="71" t="s">
        <v>52</v>
      </c>
      <c r="E19" s="33"/>
      <c r="F19" s="33"/>
      <c r="G19" s="30"/>
      <c r="H19" s="81"/>
      <c r="I19" s="81"/>
      <c r="J19" s="81"/>
      <c r="K19" s="81"/>
      <c r="L19" s="81"/>
      <c r="M19" s="81"/>
      <c r="N19" s="81"/>
      <c r="O19" s="81"/>
      <c r="P19" s="35"/>
      <c r="Q19" s="30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</row>
    <row r="20" spans="1:93" s="24" customFormat="1">
      <c r="B20" s="31"/>
      <c r="C20" s="60">
        <v>7</v>
      </c>
      <c r="D20" s="61" t="s">
        <v>104</v>
      </c>
      <c r="E20" s="62" t="s">
        <v>38</v>
      </c>
      <c r="F20" s="63">
        <v>3</v>
      </c>
      <c r="G20" s="30"/>
      <c r="H20" s="7"/>
      <c r="I20" s="7"/>
      <c r="J20" s="12"/>
      <c r="K20" s="214">
        <f>'Table 2a - Support Staff'!K20+'Table 2b - Eng Staff '!K20+'Table 2c - GMO Staff'!K20</f>
        <v>0</v>
      </c>
      <c r="L20" s="214">
        <f>'Table 2a - Support Staff'!L20+'Table 2b - Eng Staff '!L20+'Table 2c - GMO Staff'!L20</f>
        <v>0</v>
      </c>
      <c r="M20" s="214">
        <f>'Table 2a - Support Staff'!M20+'Table 2b - Eng Staff '!M20+'Table 2c - GMO Staff'!M20</f>
        <v>0</v>
      </c>
      <c r="N20" s="214">
        <f>'Table 2a - Support Staff'!N20+'Table 2b - Eng Staff '!N20+'Table 2c - GMO Staff'!N20</f>
        <v>0</v>
      </c>
      <c r="O20" s="214">
        <f>'Table 2a - Support Staff'!O20+'Table 2b - Eng Staff '!O20+'Table 2c - GMO Staff'!O20</f>
        <v>0</v>
      </c>
      <c r="P20" s="35"/>
      <c r="Q20" s="30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</row>
    <row r="21" spans="1:93" s="24" customFormat="1">
      <c r="B21" s="31"/>
      <c r="C21" s="60">
        <f>C20+1</f>
        <v>8</v>
      </c>
      <c r="D21" s="68" t="s">
        <v>53</v>
      </c>
      <c r="E21" s="62" t="s">
        <v>38</v>
      </c>
      <c r="F21" s="63">
        <v>3</v>
      </c>
      <c r="G21" s="30"/>
      <c r="H21" s="7"/>
      <c r="I21" s="7"/>
      <c r="J21" s="12"/>
      <c r="K21" s="214">
        <f>'Table 2a - Support Staff'!K21+'Table 2b - Eng Staff '!K21+'Table 2c - GMO Staff'!K21</f>
        <v>0</v>
      </c>
      <c r="L21" s="214">
        <f>'Table 2a - Support Staff'!L21+'Table 2b - Eng Staff '!L21+'Table 2c - GMO Staff'!L21</f>
        <v>0</v>
      </c>
      <c r="M21" s="214">
        <f>'Table 2a - Support Staff'!M21+'Table 2b - Eng Staff '!M21+'Table 2c - GMO Staff'!M21</f>
        <v>0</v>
      </c>
      <c r="N21" s="214">
        <f>'Table 2a - Support Staff'!N21+'Table 2b - Eng Staff '!N21+'Table 2c - GMO Staff'!N21</f>
        <v>0</v>
      </c>
      <c r="O21" s="214">
        <f>'Table 2a - Support Staff'!O21+'Table 2b - Eng Staff '!O21+'Table 2c - GMO Staff'!O21</f>
        <v>0</v>
      </c>
      <c r="P21" s="35"/>
      <c r="Q21" s="30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</row>
    <row r="22" spans="1:93" s="24" customFormat="1">
      <c r="B22" s="31"/>
      <c r="C22" s="60">
        <f t="shared" ref="C22:C24" si="0">C21+1</f>
        <v>9</v>
      </c>
      <c r="D22" s="68" t="s">
        <v>54</v>
      </c>
      <c r="E22" s="62" t="s">
        <v>38</v>
      </c>
      <c r="F22" s="63">
        <v>3</v>
      </c>
      <c r="G22" s="30"/>
      <c r="H22" s="7"/>
      <c r="I22" s="7"/>
      <c r="J22" s="12"/>
      <c r="K22" s="214">
        <f>'Table 2a - Support Staff'!K22+'Table 2b - Eng Staff '!K22+'Table 2c - GMO Staff'!K22</f>
        <v>0</v>
      </c>
      <c r="L22" s="214">
        <f>'Table 2a - Support Staff'!L22+'Table 2b - Eng Staff '!L22+'Table 2c - GMO Staff'!L22</f>
        <v>0</v>
      </c>
      <c r="M22" s="214">
        <f>'Table 2a - Support Staff'!M22+'Table 2b - Eng Staff '!M22+'Table 2c - GMO Staff'!M22</f>
        <v>0</v>
      </c>
      <c r="N22" s="214">
        <f>'Table 2a - Support Staff'!N22+'Table 2b - Eng Staff '!N22+'Table 2c - GMO Staff'!N22</f>
        <v>0</v>
      </c>
      <c r="O22" s="214">
        <f>'Table 2a - Support Staff'!O22+'Table 2b - Eng Staff '!O22+'Table 2c - GMO Staff'!O22</f>
        <v>0</v>
      </c>
      <c r="P22" s="35"/>
      <c r="Q22" s="30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</row>
    <row r="23" spans="1:93" s="24" customFormat="1">
      <c r="B23" s="31"/>
      <c r="C23" s="60">
        <f t="shared" si="0"/>
        <v>10</v>
      </c>
      <c r="D23" s="68" t="s">
        <v>107</v>
      </c>
      <c r="E23" s="62" t="s">
        <v>38</v>
      </c>
      <c r="F23" s="63">
        <v>3</v>
      </c>
      <c r="G23" s="30"/>
      <c r="H23" s="7"/>
      <c r="I23" s="7"/>
      <c r="J23" s="12"/>
      <c r="K23" s="214">
        <f>'Table 2a - Support Staff'!K23+'Table 2b - Eng Staff '!K23+'Table 2c - GMO Staff'!K23</f>
        <v>0</v>
      </c>
      <c r="L23" s="214">
        <f>'Table 2a - Support Staff'!L23+'Table 2b - Eng Staff '!L23+'Table 2c - GMO Staff'!L23</f>
        <v>0</v>
      </c>
      <c r="M23" s="214">
        <f>'Table 2a - Support Staff'!M23+'Table 2b - Eng Staff '!M23+'Table 2c - GMO Staff'!M23</f>
        <v>0</v>
      </c>
      <c r="N23" s="214">
        <f>'Table 2a - Support Staff'!N23+'Table 2b - Eng Staff '!N23+'Table 2c - GMO Staff'!N23</f>
        <v>0</v>
      </c>
      <c r="O23" s="214">
        <f>'Table 2a - Support Staff'!O23+'Table 2b - Eng Staff '!O23+'Table 2c - GMO Staff'!O23</f>
        <v>0</v>
      </c>
      <c r="P23" s="35"/>
      <c r="Q23" s="30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</row>
    <row r="24" spans="1:93" s="24" customFormat="1">
      <c r="B24" s="31"/>
      <c r="C24" s="60">
        <f t="shared" si="0"/>
        <v>11</v>
      </c>
      <c r="D24" s="68" t="s">
        <v>58</v>
      </c>
      <c r="E24" s="62" t="s">
        <v>38</v>
      </c>
      <c r="F24" s="63">
        <v>3</v>
      </c>
      <c r="G24" s="30"/>
      <c r="H24" s="19">
        <f>SUM(H20:H23)</f>
        <v>0</v>
      </c>
      <c r="I24" s="20">
        <f>SUM(I20:I23)</f>
        <v>0</v>
      </c>
      <c r="J24" s="12"/>
      <c r="K24" s="21">
        <f>SUM(K20:K23)</f>
        <v>0</v>
      </c>
      <c r="L24" s="21">
        <f>SUM(L20:L23)</f>
        <v>0</v>
      </c>
      <c r="M24" s="21">
        <f>SUM(M20:M23)</f>
        <v>0</v>
      </c>
      <c r="N24" s="21">
        <f>SUM(N20:N23)</f>
        <v>0</v>
      </c>
      <c r="O24" s="21">
        <f>SUM(O20:O23)</f>
        <v>0</v>
      </c>
      <c r="P24" s="35"/>
      <c r="Q24" s="30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</row>
    <row r="25" spans="1:93" s="24" customFormat="1">
      <c r="B25" s="31"/>
      <c r="C25" s="30"/>
      <c r="D25" s="30"/>
      <c r="E25" s="33"/>
      <c r="F25" s="33"/>
      <c r="G25" s="30"/>
      <c r="H25" s="10"/>
      <c r="I25" s="10"/>
      <c r="J25" s="10"/>
      <c r="K25" s="10"/>
      <c r="L25" s="10"/>
      <c r="M25" s="10"/>
      <c r="N25" s="10"/>
      <c r="O25" s="10"/>
      <c r="P25" s="35"/>
      <c r="Q25" s="30"/>
    </row>
    <row r="26" spans="1:93" s="24" customFormat="1">
      <c r="A26" s="73"/>
      <c r="C26" s="57" t="s">
        <v>10</v>
      </c>
      <c r="D26" s="71" t="s">
        <v>55</v>
      </c>
      <c r="E26" s="33"/>
      <c r="F26" s="33"/>
      <c r="G26" s="30"/>
      <c r="H26" s="16"/>
      <c r="I26" s="16"/>
      <c r="J26" s="16"/>
      <c r="K26" s="16"/>
      <c r="L26" s="16"/>
      <c r="M26" s="16"/>
      <c r="N26" s="16"/>
      <c r="O26" s="16"/>
      <c r="P26" s="73"/>
    </row>
    <row r="27" spans="1:93" s="24" customFormat="1">
      <c r="A27" s="73"/>
      <c r="C27" s="60">
        <v>12</v>
      </c>
      <c r="D27" s="61" t="s">
        <v>57</v>
      </c>
      <c r="E27" s="62" t="s">
        <v>38</v>
      </c>
      <c r="F27" s="63">
        <v>3</v>
      </c>
      <c r="G27" s="30"/>
      <c r="H27" s="7"/>
      <c r="I27" s="7"/>
      <c r="J27" s="12"/>
      <c r="K27" s="214">
        <f>'Table 2a - Support Staff'!K27+'Table 2b - Eng Staff '!K27+'Table 2c - GMO Staff'!K27</f>
        <v>0</v>
      </c>
      <c r="L27" s="214">
        <f>'Table 2a - Support Staff'!L27+'Table 2b - Eng Staff '!L27+'Table 2c - GMO Staff'!L27</f>
        <v>0</v>
      </c>
      <c r="M27" s="214">
        <f>'Table 2a - Support Staff'!M27+'Table 2b - Eng Staff '!M27+'Table 2c - GMO Staff'!M27</f>
        <v>0</v>
      </c>
      <c r="N27" s="214">
        <f>'Table 2a - Support Staff'!N27+'Table 2b - Eng Staff '!N27+'Table 2c - GMO Staff'!N27</f>
        <v>0</v>
      </c>
      <c r="O27" s="214">
        <f>'Table 2a - Support Staff'!O27+'Table 2b - Eng Staff '!O27+'Table 2c - GMO Staff'!O27</f>
        <v>0</v>
      </c>
      <c r="P27" s="73"/>
    </row>
    <row r="28" spans="1:93" s="24" customFormat="1">
      <c r="A28" s="73"/>
      <c r="C28" s="60">
        <f t="shared" ref="C28:C29" si="1">C27+1</f>
        <v>13</v>
      </c>
      <c r="D28" s="61" t="s">
        <v>106</v>
      </c>
      <c r="E28" s="62" t="s">
        <v>38</v>
      </c>
      <c r="F28" s="63">
        <v>3</v>
      </c>
      <c r="G28" s="30"/>
      <c r="H28" s="7"/>
      <c r="I28" s="7"/>
      <c r="J28" s="12"/>
      <c r="K28" s="214">
        <f>'Table 2a - Support Staff'!K28+'Table 2b - Eng Staff '!K28+'Table 2c - GMO Staff'!K28</f>
        <v>0</v>
      </c>
      <c r="L28" s="214">
        <f>'Table 2a - Support Staff'!L28+'Table 2b - Eng Staff '!L28+'Table 2c - GMO Staff'!L28</f>
        <v>0</v>
      </c>
      <c r="M28" s="214">
        <f>'Table 2a - Support Staff'!M28+'Table 2b - Eng Staff '!M28+'Table 2c - GMO Staff'!M28</f>
        <v>0</v>
      </c>
      <c r="N28" s="214">
        <f>'Table 2a - Support Staff'!N28+'Table 2b - Eng Staff '!N28+'Table 2c - GMO Staff'!N28</f>
        <v>0</v>
      </c>
      <c r="O28" s="214">
        <f>'Table 2a - Support Staff'!O28+'Table 2b - Eng Staff '!O28+'Table 2c - GMO Staff'!O28</f>
        <v>0</v>
      </c>
      <c r="P28" s="73"/>
    </row>
    <row r="29" spans="1:93" s="24" customFormat="1">
      <c r="A29" s="73"/>
      <c r="C29" s="60">
        <f t="shared" si="1"/>
        <v>14</v>
      </c>
      <c r="D29" s="68" t="s">
        <v>59</v>
      </c>
      <c r="E29" s="62" t="s">
        <v>38</v>
      </c>
      <c r="F29" s="63">
        <v>3</v>
      </c>
      <c r="G29" s="30"/>
      <c r="H29" s="19">
        <f>SUM(H27:H28)</f>
        <v>0</v>
      </c>
      <c r="I29" s="20">
        <f>SUM(I27:I28)</f>
        <v>0</v>
      </c>
      <c r="J29" s="12"/>
      <c r="K29" s="21">
        <f>SUM(K27:K28)</f>
        <v>0</v>
      </c>
      <c r="L29" s="21">
        <f>SUM(L27:L28)</f>
        <v>0</v>
      </c>
      <c r="M29" s="21">
        <f>SUM(M27:M28)</f>
        <v>0</v>
      </c>
      <c r="N29" s="21">
        <f>SUM(N27:N28)</f>
        <v>0</v>
      </c>
      <c r="O29" s="21">
        <f>SUM(O27:O28)</f>
        <v>0</v>
      </c>
      <c r="P29" s="73"/>
    </row>
    <row r="30" spans="1:93" s="24" customFormat="1">
      <c r="A30" s="73"/>
      <c r="H30" s="18"/>
      <c r="I30" s="18"/>
      <c r="J30" s="18"/>
      <c r="K30" s="18"/>
      <c r="L30" s="18"/>
      <c r="M30" s="18"/>
      <c r="N30" s="18"/>
      <c r="O30" s="18"/>
      <c r="P30" s="73"/>
    </row>
    <row r="31" spans="1:93" s="24" customFormat="1">
      <c r="A31" s="73"/>
      <c r="C31" s="57" t="s">
        <v>11</v>
      </c>
      <c r="D31" s="71" t="s">
        <v>56</v>
      </c>
      <c r="E31" s="33"/>
      <c r="F31" s="33"/>
      <c r="G31" s="30"/>
      <c r="H31" s="16"/>
      <c r="I31" s="16"/>
      <c r="J31" s="16"/>
      <c r="K31" s="16"/>
      <c r="L31" s="16"/>
      <c r="M31" s="16"/>
      <c r="N31" s="16"/>
      <c r="O31" s="16"/>
      <c r="P31" s="73"/>
    </row>
    <row r="32" spans="1:93" s="24" customFormat="1">
      <c r="A32" s="73"/>
      <c r="C32" s="60">
        <v>15</v>
      </c>
      <c r="D32" s="61" t="s">
        <v>56</v>
      </c>
      <c r="E32" s="62" t="s">
        <v>38</v>
      </c>
      <c r="F32" s="63">
        <v>3</v>
      </c>
      <c r="G32" s="30"/>
      <c r="H32" s="7"/>
      <c r="I32" s="7"/>
      <c r="J32" s="12"/>
      <c r="K32" s="214">
        <f>'Table 2a - Support Staff'!K32+'Table 2b - Eng Staff '!K32+'Table 2c - GMO Staff'!K32</f>
        <v>0</v>
      </c>
      <c r="L32" s="214">
        <f>'Table 2a - Support Staff'!L32+'Table 2b - Eng Staff '!L32+'Table 2c - GMO Staff'!L32</f>
        <v>0</v>
      </c>
      <c r="M32" s="214">
        <f>'Table 2a - Support Staff'!M32+'Table 2b - Eng Staff '!M32+'Table 2c - GMO Staff'!M32</f>
        <v>0</v>
      </c>
      <c r="N32" s="214">
        <f>'Table 2a - Support Staff'!N32+'Table 2b - Eng Staff '!N32+'Table 2c - GMO Staff'!N32</f>
        <v>0</v>
      </c>
      <c r="O32" s="214">
        <f>'Table 2a - Support Staff'!O32+'Table 2b - Eng Staff '!O32+'Table 2c - GMO Staff'!O32</f>
        <v>0</v>
      </c>
      <c r="P32" s="73"/>
    </row>
    <row r="33" spans="1:16" s="24" customFormat="1">
      <c r="A33" s="73"/>
      <c r="H33" s="18"/>
      <c r="I33" s="18"/>
      <c r="J33" s="18"/>
      <c r="K33" s="18"/>
      <c r="L33" s="18"/>
      <c r="M33" s="18"/>
      <c r="N33" s="18"/>
      <c r="O33" s="18"/>
      <c r="P33" s="73"/>
    </row>
    <row r="34" spans="1:16" s="24" customFormat="1">
      <c r="A34" s="73"/>
      <c r="C34" s="57" t="s">
        <v>12</v>
      </c>
      <c r="D34" s="71" t="s">
        <v>36</v>
      </c>
      <c r="E34" s="33"/>
      <c r="F34" s="33"/>
      <c r="G34" s="30"/>
      <c r="H34" s="16"/>
      <c r="I34" s="16"/>
      <c r="J34" s="16"/>
      <c r="K34" s="16"/>
      <c r="L34" s="16"/>
      <c r="M34" s="16"/>
      <c r="N34" s="16"/>
      <c r="O34" s="16"/>
      <c r="P34" s="73"/>
    </row>
    <row r="35" spans="1:16" s="24" customFormat="1">
      <c r="A35" s="73"/>
      <c r="C35" s="60">
        <v>16</v>
      </c>
      <c r="D35" s="61" t="s">
        <v>60</v>
      </c>
      <c r="E35" s="62" t="s">
        <v>38</v>
      </c>
      <c r="F35" s="63">
        <v>3</v>
      </c>
      <c r="G35" s="30"/>
      <c r="H35" s="19">
        <f t="shared" ref="H35:I35" si="2">H24+H29+H32</f>
        <v>0</v>
      </c>
      <c r="I35" s="20">
        <f t="shared" si="2"/>
        <v>0</v>
      </c>
      <c r="J35" s="12"/>
      <c r="K35" s="21">
        <f t="shared" ref="K35:O35" si="3">K24+K29+K32</f>
        <v>0</v>
      </c>
      <c r="L35" s="21">
        <f t="shared" si="3"/>
        <v>0</v>
      </c>
      <c r="M35" s="21">
        <f t="shared" si="3"/>
        <v>0</v>
      </c>
      <c r="N35" s="21">
        <f t="shared" si="3"/>
        <v>0</v>
      </c>
      <c r="O35" s="21">
        <f t="shared" si="3"/>
        <v>0</v>
      </c>
      <c r="P35" s="73"/>
    </row>
    <row r="36" spans="1:16" s="24" customFormat="1" ht="16" thickBot="1">
      <c r="A36" s="73"/>
      <c r="B36" s="75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7"/>
    </row>
    <row r="37" spans="1:16" s="24" customFormat="1">
      <c r="C37" s="78"/>
    </row>
    <row r="38" spans="1:16" s="24" customFormat="1"/>
    <row r="39" spans="1:16" s="24" customFormat="1"/>
    <row r="40" spans="1:16" s="24" customFormat="1">
      <c r="C40" s="79" t="s">
        <v>199</v>
      </c>
      <c r="D40" s="80" t="s">
        <v>198</v>
      </c>
      <c r="E40" s="59"/>
      <c r="F40" s="30"/>
      <c r="G40" s="30"/>
      <c r="H40" s="40"/>
      <c r="I40" s="40"/>
      <c r="J40" s="40"/>
      <c r="K40" s="40"/>
      <c r="L40" s="40"/>
      <c r="M40" s="40"/>
      <c r="N40" s="40"/>
      <c r="O40" s="40"/>
    </row>
    <row r="41" spans="1:16" s="24" customFormat="1">
      <c r="C41" s="60">
        <v>6</v>
      </c>
      <c r="D41" s="61" t="s">
        <v>41</v>
      </c>
      <c r="E41" s="62"/>
      <c r="F41" s="63"/>
      <c r="G41" s="30"/>
      <c r="H41" s="60" t="str">
        <f>IF(H17=('Table 2a - Support Staff'!H17+'Table 2b - Eng Staff '!H17+'Table 2c - GMO Staff'!H17), "OK", "Error")</f>
        <v>OK</v>
      </c>
      <c r="I41" s="60" t="str">
        <f>IF(I17=('Table 2a - Support Staff'!I17+'Table 2b - Eng Staff '!I17+'Table 2c - GMO Staff'!I17), "OK", "Error")</f>
        <v>OK</v>
      </c>
      <c r="J41" s="129"/>
      <c r="K41" s="83" t="str">
        <f>IF(K17=('Table 2a - Support Staff'!K17+'Table 2b - Eng Staff '!K17+'Table 2c - GMO Staff'!K17), "OK", "Error")</f>
        <v>OK</v>
      </c>
      <c r="L41" s="83" t="str">
        <f>IF(L17=('Table 2a - Support Staff'!L17+'Table 2b - Eng Staff '!L17+'Table 2c - GMO Staff'!L17), "OK", "Error")</f>
        <v>OK</v>
      </c>
      <c r="M41" s="83" t="str">
        <f>IF(M17=('Table 2a - Support Staff'!M17+'Table 2b - Eng Staff '!M17+'Table 2c - GMO Staff'!M17), "OK", "Error")</f>
        <v>OK</v>
      </c>
      <c r="N41" s="83" t="str">
        <f>IF(N17=('Table 2a - Support Staff'!N17+'Table 2b - Eng Staff '!N17+'Table 2c - GMO Staff'!N17), "OK", "Error")</f>
        <v>OK</v>
      </c>
      <c r="O41" s="83" t="str">
        <f>IF(O17=('Table 2a - Support Staff'!O17+'Table 2b - Eng Staff '!O17+'Table 2c - GMO Staff'!O17), "OK", "Error")</f>
        <v>OK</v>
      </c>
    </row>
    <row r="42" spans="1:16" s="24" customFormat="1">
      <c r="C42" s="60">
        <v>16</v>
      </c>
      <c r="D42" s="61" t="s">
        <v>60</v>
      </c>
      <c r="E42" s="62"/>
      <c r="F42" s="63"/>
      <c r="G42" s="30"/>
      <c r="H42" s="60" t="str">
        <f>IF(H35=('Table 2a - Support Staff'!H35+'Table 2b - Eng Staff '!H35+'Table 2c - GMO Staff'!H35), "OK", "Error")</f>
        <v>OK</v>
      </c>
      <c r="I42" s="60" t="str">
        <f>IF(I35=('Table 2a - Support Staff'!I35+'Table 2b - Eng Staff '!I35+'Table 2c - GMO Staff'!I35), "OK", "Error")</f>
        <v>OK</v>
      </c>
      <c r="J42" s="129"/>
      <c r="K42" s="83" t="str">
        <f>IF(K35=('Table 2a - Support Staff'!K35+'Table 2b - Eng Staff '!K35+'Table 2c - GMO Staff'!K35), "OK", "Error")</f>
        <v>OK</v>
      </c>
      <c r="L42" s="83" t="str">
        <f>IF(L35=('Table 2a - Support Staff'!L35+'Table 2b - Eng Staff '!L35+'Table 2c - GMO Staff'!L35), "OK", "Error")</f>
        <v>OK</v>
      </c>
      <c r="M42" s="83" t="str">
        <f>IF(M35=('Table 2a - Support Staff'!M35+'Table 2b - Eng Staff '!M35+'Table 2c - GMO Staff'!M35), "OK", "Error")</f>
        <v>OK</v>
      </c>
      <c r="N42" s="83" t="str">
        <f>IF(N35=('Table 2a - Support Staff'!N35+'Table 2b - Eng Staff '!N35+'Table 2c - GMO Staff'!N35), "OK", "Error")</f>
        <v>OK</v>
      </c>
      <c r="O42" s="83" t="str">
        <f>IF(O35=('Table 2a - Support Staff'!O35+'Table 2b - Eng Staff '!O35+'Table 2c - GMO Staff'!O35), "OK", "Error")</f>
        <v>OK</v>
      </c>
    </row>
    <row r="43" spans="1:16" s="24" customFormat="1"/>
    <row r="44" spans="1:16" s="24" customFormat="1"/>
    <row r="45" spans="1:16" s="24" customFormat="1"/>
    <row r="46" spans="1:16" s="24" customFormat="1"/>
    <row r="47" spans="1:16" s="24" customFormat="1"/>
    <row r="48" spans="1:16" s="24" customFormat="1"/>
    <row r="49" s="24" customFormat="1"/>
    <row r="50" s="24" customFormat="1"/>
    <row r="51" s="24" customFormat="1"/>
    <row r="52" s="24" customFormat="1"/>
    <row r="53" s="24" customFormat="1"/>
    <row r="54" s="24" customFormat="1"/>
    <row r="55" s="24" customFormat="1"/>
    <row r="56" s="24" customFormat="1"/>
    <row r="57" s="24" customFormat="1"/>
    <row r="58" s="24" customFormat="1"/>
    <row r="59" s="24" customFormat="1"/>
    <row r="60" s="24" customFormat="1"/>
    <row r="61" s="24" customFormat="1"/>
    <row r="62" s="24" customFormat="1"/>
    <row r="63" s="24" customFormat="1"/>
    <row r="64" s="24" customFormat="1"/>
    <row r="65" s="24" customFormat="1"/>
    <row r="66" s="24" customFormat="1"/>
    <row r="67" s="24" customFormat="1"/>
    <row r="68" s="24" customFormat="1"/>
    <row r="69" s="24" customFormat="1"/>
    <row r="70" s="24" customFormat="1"/>
    <row r="71" s="24" customFormat="1"/>
    <row r="72" s="24" customFormat="1"/>
    <row r="73" s="24" customFormat="1"/>
    <row r="74" s="24" customFormat="1"/>
    <row r="75" s="24" customFormat="1"/>
    <row r="76" s="24" customFormat="1"/>
    <row r="77" s="24" customFormat="1"/>
    <row r="78" s="24" customFormat="1"/>
    <row r="79" s="24" customFormat="1"/>
    <row r="80" s="24" customFormat="1"/>
    <row r="81" s="24" customFormat="1"/>
    <row r="82" s="24" customFormat="1"/>
    <row r="83" s="24" customFormat="1"/>
    <row r="84" s="24" customFormat="1"/>
    <row r="85" s="24" customFormat="1"/>
    <row r="86" s="24" customFormat="1"/>
    <row r="87" s="24" customFormat="1"/>
    <row r="88" s="24" customFormat="1"/>
    <row r="89" s="24" customFormat="1"/>
    <row r="90" s="24" customFormat="1"/>
    <row r="91" s="24" customFormat="1"/>
    <row r="92" s="24" customFormat="1"/>
    <row r="93" s="24" customFormat="1"/>
    <row r="94" s="24" customFormat="1"/>
    <row r="95" s="24" customFormat="1"/>
    <row r="96" s="24" customFormat="1"/>
    <row r="97" s="24" customFormat="1"/>
    <row r="98" s="24" customFormat="1"/>
    <row r="99" s="24" customFormat="1"/>
    <row r="100" s="24" customFormat="1"/>
    <row r="101" s="24" customFormat="1"/>
    <row r="102" s="24" customFormat="1"/>
    <row r="103" s="24" customFormat="1"/>
    <row r="104" s="24" customFormat="1"/>
    <row r="105" s="24" customFormat="1"/>
    <row r="106" s="24" customFormat="1"/>
    <row r="107" s="24" customFormat="1"/>
    <row r="108" s="24" customFormat="1"/>
    <row r="109" s="24" customFormat="1"/>
    <row r="110" s="24" customFormat="1"/>
    <row r="111" s="24" customFormat="1"/>
    <row r="112" s="24" customFormat="1"/>
    <row r="113" s="24" customFormat="1"/>
    <row r="114" s="24" customFormat="1"/>
    <row r="115" s="24" customFormat="1"/>
    <row r="116" s="24" customFormat="1"/>
    <row r="117" s="24" customFormat="1"/>
    <row r="118" s="24" customFormat="1"/>
    <row r="119" s="24" customFormat="1"/>
    <row r="120" s="24" customFormat="1"/>
    <row r="121" s="24" customFormat="1"/>
    <row r="122" s="24" customFormat="1"/>
    <row r="123" s="24" customFormat="1"/>
    <row r="124" s="24" customFormat="1"/>
    <row r="125" s="24" customFormat="1"/>
    <row r="126" s="24" customFormat="1"/>
    <row r="127" s="24" customFormat="1"/>
    <row r="128" s="24" customFormat="1"/>
    <row r="129" s="24" customFormat="1"/>
    <row r="130" s="24" customFormat="1"/>
    <row r="131" s="24" customFormat="1"/>
    <row r="132" s="24" customFormat="1"/>
    <row r="133" s="24" customFormat="1"/>
    <row r="134" s="24" customFormat="1"/>
    <row r="135" s="24" customFormat="1"/>
    <row r="136" s="24" customFormat="1"/>
    <row r="137" s="24" customFormat="1"/>
    <row r="138" s="24" customFormat="1"/>
    <row r="139" s="24" customFormat="1"/>
    <row r="140" s="24" customFormat="1"/>
    <row r="141" s="24" customFormat="1"/>
    <row r="142" s="24" customFormat="1"/>
    <row r="143" s="24" customFormat="1"/>
    <row r="144" s="24" customFormat="1"/>
    <row r="145" s="24" customFormat="1"/>
    <row r="146" s="24" customFormat="1"/>
    <row r="147" s="24" customFormat="1"/>
    <row r="148" s="24" customFormat="1"/>
    <row r="149" s="24" customFormat="1"/>
    <row r="150" s="24" customFormat="1"/>
    <row r="151" s="24" customFormat="1"/>
    <row r="152" s="24" customFormat="1"/>
    <row r="153" s="24" customFormat="1"/>
    <row r="154" s="24" customFormat="1"/>
    <row r="155" s="24" customFormat="1"/>
    <row r="156" s="24" customFormat="1"/>
    <row r="157" s="24" customFormat="1"/>
    <row r="158" s="24" customFormat="1"/>
    <row r="159" s="24" customFormat="1"/>
    <row r="160" s="24" customFormat="1"/>
    <row r="161" s="24" customFormat="1"/>
    <row r="162" s="24" customFormat="1"/>
    <row r="163" s="24" customFormat="1"/>
    <row r="164" s="24" customFormat="1"/>
    <row r="165" s="24" customFormat="1"/>
    <row r="166" s="24" customFormat="1"/>
    <row r="167" s="24" customFormat="1"/>
    <row r="168" s="24" customFormat="1"/>
    <row r="169" s="24" customFormat="1"/>
    <row r="170" s="24" customFormat="1"/>
    <row r="171" s="24" customFormat="1"/>
    <row r="172" s="24" customFormat="1"/>
    <row r="173" s="24" customFormat="1"/>
    <row r="174" s="24" customFormat="1"/>
    <row r="175" s="24" customFormat="1"/>
    <row r="176" s="24" customFormat="1"/>
    <row r="177" s="24" customFormat="1"/>
    <row r="178" s="24" customFormat="1"/>
    <row r="179" s="24" customFormat="1"/>
    <row r="180" s="24" customFormat="1"/>
    <row r="181" s="24" customFormat="1"/>
    <row r="182" s="24" customFormat="1"/>
    <row r="183" s="24" customFormat="1"/>
    <row r="184" s="24" customFormat="1"/>
    <row r="185" s="24" customFormat="1"/>
    <row r="186" s="24" customFormat="1"/>
    <row r="187" s="24" customFormat="1"/>
    <row r="188" s="24" customFormat="1"/>
    <row r="189" s="24" customFormat="1"/>
    <row r="190" s="24" customFormat="1"/>
    <row r="191" s="24" customFormat="1"/>
    <row r="192" s="24" customFormat="1"/>
    <row r="193" s="24" customFormat="1"/>
    <row r="194" s="24" customFormat="1"/>
    <row r="195" s="24" customFormat="1"/>
    <row r="196" s="24" customFormat="1"/>
    <row r="197" s="24" customFormat="1"/>
    <row r="198" s="24" customFormat="1"/>
    <row r="199" s="24" customFormat="1"/>
    <row r="200" s="24" customFormat="1"/>
    <row r="201" s="24" customFormat="1"/>
    <row r="202" s="24" customFormat="1"/>
    <row r="203" s="24" customFormat="1"/>
    <row r="204" s="24" customFormat="1"/>
    <row r="205" s="24" customFormat="1"/>
    <row r="206" s="24" customFormat="1"/>
    <row r="207" s="24" customFormat="1"/>
    <row r="208" s="24" customFormat="1"/>
    <row r="209" s="24" customFormat="1"/>
    <row r="210" s="24" customFormat="1"/>
    <row r="211" s="24" customFormat="1"/>
    <row r="212" s="24" customFormat="1"/>
    <row r="213" s="24" customFormat="1"/>
    <row r="214" s="24" customFormat="1"/>
    <row r="215" s="24" customFormat="1"/>
    <row r="216" s="24" customFormat="1"/>
    <row r="217" s="24" customFormat="1"/>
    <row r="218" s="24" customFormat="1"/>
    <row r="219" s="24" customFormat="1"/>
    <row r="220" s="24" customFormat="1"/>
    <row r="221" s="24" customFormat="1"/>
    <row r="222" s="24" customFormat="1"/>
    <row r="223" s="24" customFormat="1"/>
    <row r="224" s="24" customFormat="1"/>
    <row r="225" s="24" customFormat="1"/>
    <row r="226" s="24" customFormat="1"/>
    <row r="227" s="24" customFormat="1"/>
    <row r="228" s="24" customFormat="1"/>
    <row r="229" s="24" customFormat="1"/>
    <row r="230" s="24" customFormat="1"/>
    <row r="231" s="24" customFormat="1"/>
    <row r="232" s="24" customFormat="1"/>
    <row r="233" s="24" customFormat="1"/>
    <row r="234" s="24" customFormat="1"/>
    <row r="235" s="24" customFormat="1"/>
    <row r="236" s="24" customFormat="1"/>
    <row r="237" s="24" customFormat="1"/>
    <row r="238" s="24" customFormat="1"/>
    <row r="239" s="24" customFormat="1"/>
    <row r="240" s="24" customFormat="1"/>
    <row r="241" s="24" customFormat="1"/>
    <row r="242" s="24" customFormat="1"/>
    <row r="243" s="24" customFormat="1"/>
    <row r="244" s="24" customFormat="1"/>
    <row r="245" s="24" customFormat="1"/>
    <row r="246" s="24" customFormat="1"/>
    <row r="247" s="24" customFormat="1"/>
    <row r="248" s="24" customFormat="1"/>
    <row r="249" s="24" customFormat="1"/>
    <row r="250" s="24" customFormat="1"/>
    <row r="251" s="24" customFormat="1"/>
    <row r="252" s="24" customFormat="1"/>
    <row r="253" s="24" customFormat="1"/>
    <row r="254" s="24" customFormat="1"/>
    <row r="255" s="24" customFormat="1"/>
    <row r="256" s="24" customFormat="1"/>
    <row r="257" s="24" customFormat="1"/>
    <row r="258" s="24" customFormat="1"/>
    <row r="259" s="24" customFormat="1"/>
    <row r="260" s="24" customFormat="1"/>
    <row r="261" s="24" customFormat="1"/>
    <row r="262" s="24" customFormat="1"/>
    <row r="263" s="24" customFormat="1"/>
    <row r="264" s="24" customFormat="1"/>
    <row r="265" s="24" customFormat="1"/>
    <row r="266" s="24" customFormat="1"/>
    <row r="267" s="24" customFormat="1"/>
    <row r="268" s="24" customFormat="1"/>
    <row r="269" s="24" customFormat="1"/>
    <row r="270" s="24" customFormat="1"/>
    <row r="271" s="24" customFormat="1"/>
    <row r="272" s="24" customFormat="1"/>
    <row r="273" s="24" customFormat="1"/>
    <row r="274" s="24" customFormat="1"/>
    <row r="275" s="24" customFormat="1"/>
    <row r="276" s="24" customFormat="1"/>
    <row r="277" s="24" customFormat="1"/>
    <row r="278" s="24" customFormat="1"/>
    <row r="279" s="24" customFormat="1"/>
    <row r="280" s="24" customFormat="1"/>
    <row r="281" s="24" customFormat="1"/>
    <row r="282" s="24" customFormat="1"/>
    <row r="283" s="24" customFormat="1"/>
    <row r="284" s="24" customFormat="1"/>
    <row r="285" s="24" customFormat="1"/>
    <row r="286" s="24" customFormat="1"/>
    <row r="287" s="24" customFormat="1"/>
    <row r="288" s="24" customFormat="1"/>
    <row r="289" s="24" customFormat="1"/>
    <row r="290" s="24" customFormat="1"/>
    <row r="291" s="24" customFormat="1"/>
    <row r="292" s="24" customFormat="1"/>
    <row r="293" s="24" customFormat="1"/>
    <row r="294" s="24" customFormat="1"/>
    <row r="295" s="24" customFormat="1"/>
    <row r="296" s="24" customFormat="1"/>
    <row r="297" s="24" customFormat="1"/>
    <row r="298" s="24" customFormat="1"/>
    <row r="299" s="24" customFormat="1"/>
    <row r="300" s="24" customFormat="1"/>
    <row r="301" s="24" customFormat="1"/>
    <row r="302" s="24" customFormat="1"/>
    <row r="303" s="24" customFormat="1"/>
    <row r="304" s="24" customFormat="1"/>
    <row r="305" s="24" customFormat="1"/>
    <row r="306" s="24" customFormat="1"/>
    <row r="307" s="24" customFormat="1"/>
    <row r="308" s="24" customFormat="1"/>
    <row r="309" s="24" customFormat="1"/>
    <row r="310" s="24" customFormat="1"/>
    <row r="311" s="24" customFormat="1"/>
    <row r="312" s="24" customFormat="1"/>
    <row r="313" s="24" customFormat="1"/>
    <row r="314" s="24" customFormat="1"/>
    <row r="315" s="24" customFormat="1"/>
    <row r="316" s="24" customFormat="1"/>
    <row r="317" s="24" customFormat="1"/>
    <row r="318" s="24" customFormat="1"/>
    <row r="319" s="24" customFormat="1"/>
    <row r="320" s="24" customFormat="1"/>
    <row r="321" s="24" customFormat="1"/>
    <row r="322" s="24" customFormat="1"/>
    <row r="323" s="24" customFormat="1"/>
    <row r="324" s="24" customFormat="1"/>
    <row r="325" s="24" customFormat="1"/>
    <row r="326" s="24" customFormat="1"/>
    <row r="327" s="24" customFormat="1"/>
    <row r="328" s="24" customFormat="1"/>
    <row r="329" s="24" customFormat="1"/>
    <row r="330" s="24" customFormat="1"/>
    <row r="331" s="24" customFormat="1"/>
    <row r="332" s="24" customFormat="1"/>
    <row r="333" s="24" customFormat="1"/>
    <row r="334" s="24" customFormat="1"/>
    <row r="335" s="24" customFormat="1"/>
    <row r="336" s="24" customFormat="1"/>
    <row r="337" s="24" customFormat="1"/>
    <row r="338" s="24" customFormat="1"/>
    <row r="339" s="24" customFormat="1"/>
    <row r="340" s="24" customFormat="1"/>
    <row r="341" s="24" customFormat="1"/>
    <row r="342" s="24" customFormat="1"/>
    <row r="343" s="24" customFormat="1"/>
    <row r="344" s="24" customFormat="1"/>
  </sheetData>
  <sheetProtection sheet="1" objects="1" scenarios="1"/>
  <mergeCells count="1">
    <mergeCell ref="K5:O5"/>
  </mergeCells>
  <pageMargins left="0.70866141732283472" right="0.70866141732283472" top="0.74803149606299213" bottom="0.74803149606299213" header="0.31496062992125984" footer="0.31496062992125984"/>
  <pageSetup paperSize="8" scale="9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O367"/>
  <sheetViews>
    <sheetView showGridLines="0" zoomScale="80" zoomScaleNormal="80" zoomScaleSheetLayoutView="85" workbookViewId="0">
      <selection sqref="A1:XFD1048576"/>
    </sheetView>
  </sheetViews>
  <sheetFormatPr defaultColWidth="8.84375" defaultRowHeight="15.5"/>
  <cols>
    <col min="1" max="1" width="1.84375" style="24" customWidth="1"/>
    <col min="2" max="2" width="2.69140625" style="24" customWidth="1"/>
    <col min="3" max="3" width="6.23046875" style="49" customWidth="1"/>
    <col min="4" max="4" width="28.23046875" style="49" customWidth="1"/>
    <col min="5" max="5" width="5.07421875" style="49" customWidth="1"/>
    <col min="6" max="6" width="4.69140625" style="49" customWidth="1"/>
    <col min="7" max="7" width="1.3046875" style="24" customWidth="1"/>
    <col min="8" max="9" width="11" style="49" customWidth="1"/>
    <col min="10" max="10" width="2.3046875" style="24" customWidth="1"/>
    <col min="11" max="15" width="11" style="49" customWidth="1"/>
    <col min="16" max="17" width="2.69140625" style="24" customWidth="1"/>
    <col min="18" max="82" width="8.84375" style="24"/>
    <col min="83" max="16384" width="8.84375" style="49"/>
  </cols>
  <sheetData>
    <row r="1" spans="2:93" s="24" customFormat="1" ht="16" thickBot="1"/>
    <row r="2" spans="2:93" s="24" customFormat="1">
      <c r="B2" s="25"/>
      <c r="C2" s="26"/>
      <c r="D2" s="27"/>
      <c r="E2" s="28"/>
      <c r="F2" s="28"/>
      <c r="G2" s="27"/>
      <c r="H2" s="27"/>
      <c r="I2" s="27"/>
      <c r="J2" s="27"/>
      <c r="K2" s="27"/>
      <c r="L2" s="27"/>
      <c r="M2" s="27"/>
      <c r="N2" s="27"/>
      <c r="O2" s="27"/>
      <c r="P2" s="29"/>
      <c r="Q2" s="30"/>
    </row>
    <row r="3" spans="2:93" s="24" customFormat="1">
      <c r="B3" s="31"/>
      <c r="C3" s="32" t="s">
        <v>200</v>
      </c>
      <c r="D3" s="30"/>
      <c r="E3" s="33"/>
      <c r="F3" s="34"/>
      <c r="G3" s="30"/>
      <c r="H3" s="30"/>
      <c r="I3" s="30"/>
      <c r="J3" s="30"/>
      <c r="K3" s="30"/>
      <c r="L3" s="30"/>
      <c r="M3" s="30"/>
      <c r="N3" s="30"/>
      <c r="O3" s="30"/>
      <c r="P3" s="35"/>
      <c r="Q3" s="30"/>
    </row>
    <row r="4" spans="2:93" s="24" customFormat="1">
      <c r="B4" s="31"/>
      <c r="C4" s="36" t="s">
        <v>207</v>
      </c>
      <c r="D4" s="30"/>
      <c r="E4" s="33"/>
      <c r="F4" s="34"/>
      <c r="G4" s="30"/>
      <c r="H4" s="30"/>
      <c r="I4" s="30"/>
      <c r="J4" s="30"/>
      <c r="K4" s="30"/>
      <c r="L4" s="30"/>
      <c r="M4" s="30"/>
      <c r="N4" s="30"/>
      <c r="O4" s="30"/>
      <c r="P4" s="35"/>
      <c r="Q4" s="30"/>
    </row>
    <row r="5" spans="2:93" s="24" customFormat="1">
      <c r="B5" s="31"/>
      <c r="C5" s="37"/>
      <c r="D5" s="30"/>
      <c r="E5" s="33"/>
      <c r="F5" s="33"/>
      <c r="G5" s="30"/>
      <c r="H5" s="30"/>
      <c r="I5" s="30"/>
      <c r="J5" s="30"/>
      <c r="K5" s="250" t="s">
        <v>353</v>
      </c>
      <c r="L5" s="251"/>
      <c r="M5" s="251"/>
      <c r="N5" s="251"/>
      <c r="O5" s="252"/>
      <c r="P5" s="35"/>
      <c r="Q5" s="30"/>
    </row>
    <row r="6" spans="2:93" s="38" customFormat="1">
      <c r="B6" s="39"/>
      <c r="C6" s="40"/>
      <c r="D6" s="33"/>
      <c r="E6" s="33"/>
      <c r="F6" s="33"/>
      <c r="G6" s="33"/>
      <c r="H6" s="41">
        <v>-2</v>
      </c>
      <c r="I6" s="41">
        <v>-1</v>
      </c>
      <c r="J6" s="42"/>
      <c r="K6" s="41">
        <v>1</v>
      </c>
      <c r="L6" s="41">
        <v>2</v>
      </c>
      <c r="M6" s="41">
        <v>3</v>
      </c>
      <c r="N6" s="41">
        <v>4</v>
      </c>
      <c r="O6" s="41">
        <v>5</v>
      </c>
      <c r="P6" s="43"/>
      <c r="Q6" s="33"/>
    </row>
    <row r="7" spans="2:93">
      <c r="B7" s="31"/>
      <c r="C7" s="44"/>
      <c r="D7" s="45"/>
      <c r="E7" s="46"/>
      <c r="F7" s="46"/>
      <c r="G7" s="30"/>
      <c r="H7" s="47" t="s">
        <v>17</v>
      </c>
      <c r="I7" s="47" t="s">
        <v>17</v>
      </c>
      <c r="J7" s="48"/>
      <c r="K7" s="47" t="s">
        <v>17</v>
      </c>
      <c r="L7" s="47" t="s">
        <v>17</v>
      </c>
      <c r="M7" s="47" t="s">
        <v>17</v>
      </c>
      <c r="N7" s="47" t="s">
        <v>17</v>
      </c>
      <c r="O7" s="47" t="s">
        <v>17</v>
      </c>
      <c r="P7" s="35"/>
      <c r="Q7" s="30"/>
    </row>
    <row r="8" spans="2:93">
      <c r="B8" s="31"/>
      <c r="C8" s="50"/>
      <c r="D8" s="51" t="s">
        <v>7</v>
      </c>
      <c r="E8" s="47" t="s">
        <v>8</v>
      </c>
      <c r="F8" s="47" t="s">
        <v>9</v>
      </c>
      <c r="G8" s="30"/>
      <c r="H8" s="47" t="s">
        <v>16</v>
      </c>
      <c r="I8" s="47" t="s">
        <v>16</v>
      </c>
      <c r="J8" s="48"/>
      <c r="K8" s="47" t="s">
        <v>16</v>
      </c>
      <c r="L8" s="47" t="s">
        <v>14</v>
      </c>
      <c r="M8" s="47" t="s">
        <v>14</v>
      </c>
      <c r="N8" s="47" t="s">
        <v>16</v>
      </c>
      <c r="O8" s="47" t="s">
        <v>16</v>
      </c>
      <c r="P8" s="35"/>
      <c r="Q8" s="30"/>
    </row>
    <row r="9" spans="2:93" s="24" customFormat="1">
      <c r="B9" s="31"/>
      <c r="C9" s="52"/>
      <c r="D9" s="53"/>
      <c r="E9" s="54"/>
      <c r="F9" s="54"/>
      <c r="G9" s="30"/>
      <c r="H9" s="55" t="s">
        <v>18</v>
      </c>
      <c r="I9" s="55" t="s">
        <v>19</v>
      </c>
      <c r="J9" s="56"/>
      <c r="K9" s="55" t="s">
        <v>415</v>
      </c>
      <c r="L9" s="55" t="s">
        <v>416</v>
      </c>
      <c r="M9" s="55" t="s">
        <v>417</v>
      </c>
      <c r="N9" s="55" t="s">
        <v>418</v>
      </c>
      <c r="O9" s="55" t="s">
        <v>439</v>
      </c>
      <c r="P9" s="35"/>
      <c r="Q9" s="30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</row>
    <row r="10" spans="2:93" s="24" customFormat="1">
      <c r="B10" s="31"/>
      <c r="C10" s="30"/>
      <c r="D10" s="30"/>
      <c r="E10" s="33"/>
      <c r="F10" s="33"/>
      <c r="G10" s="30"/>
      <c r="H10" s="40"/>
      <c r="I10" s="40"/>
      <c r="J10" s="40"/>
      <c r="K10" s="40"/>
      <c r="L10" s="40"/>
      <c r="M10" s="40"/>
      <c r="N10" s="40"/>
      <c r="O10" s="40"/>
      <c r="P10" s="35"/>
      <c r="Q10" s="30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</row>
    <row r="11" spans="2:93" s="24" customFormat="1">
      <c r="B11" s="31"/>
      <c r="C11" s="57" t="s">
        <v>0</v>
      </c>
      <c r="D11" s="58" t="s">
        <v>105</v>
      </c>
      <c r="E11" s="59"/>
      <c r="F11" s="30"/>
      <c r="G11" s="30"/>
      <c r="H11" s="40"/>
      <c r="I11" s="40"/>
      <c r="J11" s="40"/>
      <c r="K11" s="40"/>
      <c r="L11" s="40"/>
      <c r="M11" s="40"/>
      <c r="N11" s="40"/>
      <c r="O11" s="40"/>
      <c r="P11" s="35"/>
      <c r="Q11" s="30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</row>
    <row r="12" spans="2:93" s="24" customFormat="1">
      <c r="B12" s="31"/>
      <c r="C12" s="60">
        <v>1</v>
      </c>
      <c r="D12" s="61" t="s">
        <v>50</v>
      </c>
      <c r="E12" s="62" t="s">
        <v>40</v>
      </c>
      <c r="F12" s="63">
        <v>1</v>
      </c>
      <c r="G12" s="30"/>
      <c r="H12" s="143"/>
      <c r="I12" s="143"/>
      <c r="J12" s="138"/>
      <c r="K12" s="139"/>
      <c r="L12" s="139"/>
      <c r="M12" s="139"/>
      <c r="N12" s="139"/>
      <c r="O12" s="139"/>
      <c r="P12" s="35"/>
      <c r="Q12" s="30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</row>
    <row r="13" spans="2:93" s="24" customFormat="1">
      <c r="B13" s="31"/>
      <c r="C13" s="60">
        <f>C12+1</f>
        <v>2</v>
      </c>
      <c r="D13" s="61" t="s">
        <v>47</v>
      </c>
      <c r="E13" s="62" t="s">
        <v>40</v>
      </c>
      <c r="F13" s="63">
        <v>1</v>
      </c>
      <c r="G13" s="30"/>
      <c r="H13" s="143"/>
      <c r="I13" s="143"/>
      <c r="J13" s="138"/>
      <c r="K13" s="139"/>
      <c r="L13" s="139"/>
      <c r="M13" s="139"/>
      <c r="N13" s="139"/>
      <c r="O13" s="139"/>
      <c r="P13" s="35"/>
      <c r="Q13" s="30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</row>
    <row r="14" spans="2:93" s="24" customFormat="1">
      <c r="B14" s="31"/>
      <c r="C14" s="60">
        <f>C13+1</f>
        <v>3</v>
      </c>
      <c r="D14" s="61" t="s">
        <v>48</v>
      </c>
      <c r="E14" s="62" t="s">
        <v>40</v>
      </c>
      <c r="F14" s="63">
        <v>1</v>
      </c>
      <c r="G14" s="30"/>
      <c r="H14" s="143"/>
      <c r="I14" s="143"/>
      <c r="J14" s="138"/>
      <c r="K14" s="139"/>
      <c r="L14" s="139"/>
      <c r="M14" s="139"/>
      <c r="N14" s="139"/>
      <c r="O14" s="139"/>
      <c r="P14" s="35"/>
      <c r="Q14" s="30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</row>
    <row r="15" spans="2:93" s="24" customFormat="1">
      <c r="B15" s="31"/>
      <c r="C15" s="60">
        <f>C14+1</f>
        <v>4</v>
      </c>
      <c r="D15" s="61" t="s">
        <v>49</v>
      </c>
      <c r="E15" s="62" t="s">
        <v>40</v>
      </c>
      <c r="F15" s="63">
        <v>1</v>
      </c>
      <c r="G15" s="30"/>
      <c r="H15" s="143"/>
      <c r="I15" s="143"/>
      <c r="J15" s="138"/>
      <c r="K15" s="139"/>
      <c r="L15" s="139"/>
      <c r="M15" s="139"/>
      <c r="N15" s="139"/>
      <c r="O15" s="139"/>
      <c r="P15" s="35"/>
      <c r="Q15" s="30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</row>
    <row r="16" spans="2:93" s="24" customFormat="1">
      <c r="B16" s="31"/>
      <c r="C16" s="60">
        <f>C15+1</f>
        <v>5</v>
      </c>
      <c r="D16" s="61" t="s">
        <v>51</v>
      </c>
      <c r="E16" s="62" t="s">
        <v>40</v>
      </c>
      <c r="F16" s="63">
        <v>1</v>
      </c>
      <c r="G16" s="30"/>
      <c r="H16" s="143"/>
      <c r="I16" s="143"/>
      <c r="J16" s="138"/>
      <c r="K16" s="139"/>
      <c r="L16" s="139"/>
      <c r="M16" s="139"/>
      <c r="N16" s="139"/>
      <c r="O16" s="139"/>
      <c r="P16" s="65"/>
      <c r="Q16" s="30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</row>
    <row r="17" spans="1:93" s="24" customFormat="1">
      <c r="B17" s="31"/>
      <c r="C17" s="60">
        <f>C16+1</f>
        <v>6</v>
      </c>
      <c r="D17" s="61" t="s">
        <v>41</v>
      </c>
      <c r="E17" s="62" t="s">
        <v>40</v>
      </c>
      <c r="F17" s="63">
        <v>1</v>
      </c>
      <c r="G17" s="30"/>
      <c r="H17" s="144">
        <f>SUM(H12:H16)</f>
        <v>0</v>
      </c>
      <c r="I17" s="145">
        <f>SUM(I12:I16)</f>
        <v>0</v>
      </c>
      <c r="J17" s="146"/>
      <c r="K17" s="147">
        <f>SUM(K12:K16)</f>
        <v>0</v>
      </c>
      <c r="L17" s="147">
        <f>SUM(L12:L16)</f>
        <v>0</v>
      </c>
      <c r="M17" s="147">
        <f>SUM(M12:M16)</f>
        <v>0</v>
      </c>
      <c r="N17" s="147">
        <f>SUM(N12:N16)</f>
        <v>0</v>
      </c>
      <c r="O17" s="147">
        <f>SUM(O12:O16)</f>
        <v>0</v>
      </c>
      <c r="P17" s="35"/>
      <c r="Q17" s="30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</row>
    <row r="18" spans="1:93" s="24" customFormat="1">
      <c r="B18" s="31"/>
      <c r="C18" s="30"/>
      <c r="D18" s="30"/>
      <c r="E18" s="33"/>
      <c r="F18" s="33"/>
      <c r="G18" s="30"/>
      <c r="H18" s="127"/>
      <c r="I18" s="127"/>
      <c r="J18" s="40"/>
      <c r="K18" s="127"/>
      <c r="L18" s="127"/>
      <c r="M18" s="127"/>
      <c r="N18" s="127"/>
      <c r="O18" s="127"/>
      <c r="P18" s="35"/>
      <c r="Q18" s="30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</row>
    <row r="19" spans="1:93" s="24" customFormat="1">
      <c r="B19" s="31"/>
      <c r="C19" s="57" t="s">
        <v>1</v>
      </c>
      <c r="D19" s="71" t="s">
        <v>52</v>
      </c>
      <c r="E19" s="33"/>
      <c r="F19" s="33"/>
      <c r="G19" s="30"/>
      <c r="H19" s="81"/>
      <c r="I19" s="81"/>
      <c r="J19" s="81"/>
      <c r="K19" s="81"/>
      <c r="L19" s="81"/>
      <c r="M19" s="81"/>
      <c r="N19" s="81"/>
      <c r="O19" s="81"/>
      <c r="P19" s="35"/>
      <c r="Q19" s="30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</row>
    <row r="20" spans="1:93" s="24" customFormat="1">
      <c r="B20" s="31"/>
      <c r="C20" s="60">
        <v>7</v>
      </c>
      <c r="D20" s="61" t="s">
        <v>104</v>
      </c>
      <c r="E20" s="62" t="s">
        <v>38</v>
      </c>
      <c r="F20" s="63">
        <v>3</v>
      </c>
      <c r="G20" s="30"/>
      <c r="H20" s="7"/>
      <c r="I20" s="7"/>
      <c r="J20" s="12"/>
      <c r="K20" s="9"/>
      <c r="L20" s="9"/>
      <c r="M20" s="9"/>
      <c r="N20" s="9"/>
      <c r="O20" s="9"/>
      <c r="P20" s="35"/>
      <c r="Q20" s="30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</row>
    <row r="21" spans="1:93" s="24" customFormat="1">
      <c r="B21" s="31"/>
      <c r="C21" s="60">
        <f>C20+1</f>
        <v>8</v>
      </c>
      <c r="D21" s="68" t="s">
        <v>53</v>
      </c>
      <c r="E21" s="62" t="s">
        <v>38</v>
      </c>
      <c r="F21" s="63">
        <v>3</v>
      </c>
      <c r="G21" s="30"/>
      <c r="H21" s="7"/>
      <c r="I21" s="7"/>
      <c r="J21" s="12"/>
      <c r="K21" s="9"/>
      <c r="L21" s="9"/>
      <c r="M21" s="9"/>
      <c r="N21" s="9"/>
      <c r="O21" s="9"/>
      <c r="P21" s="35"/>
      <c r="Q21" s="30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</row>
    <row r="22" spans="1:93" s="24" customFormat="1">
      <c r="B22" s="31"/>
      <c r="C22" s="60">
        <f t="shared" ref="C22:C24" si="0">C21+1</f>
        <v>9</v>
      </c>
      <c r="D22" s="68" t="s">
        <v>54</v>
      </c>
      <c r="E22" s="62" t="s">
        <v>38</v>
      </c>
      <c r="F22" s="63">
        <v>3</v>
      </c>
      <c r="G22" s="30"/>
      <c r="H22" s="7"/>
      <c r="I22" s="7"/>
      <c r="J22" s="12"/>
      <c r="K22" s="9"/>
      <c r="L22" s="9"/>
      <c r="M22" s="9"/>
      <c r="N22" s="9"/>
      <c r="O22" s="9"/>
      <c r="P22" s="35"/>
      <c r="Q22" s="30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</row>
    <row r="23" spans="1:93" s="24" customFormat="1">
      <c r="B23" s="31"/>
      <c r="C23" s="60">
        <f t="shared" si="0"/>
        <v>10</v>
      </c>
      <c r="D23" s="68" t="s">
        <v>107</v>
      </c>
      <c r="E23" s="62" t="s">
        <v>38</v>
      </c>
      <c r="F23" s="63">
        <v>3</v>
      </c>
      <c r="G23" s="30"/>
      <c r="H23" s="7"/>
      <c r="I23" s="7"/>
      <c r="J23" s="12"/>
      <c r="K23" s="9"/>
      <c r="L23" s="9"/>
      <c r="M23" s="9"/>
      <c r="N23" s="9"/>
      <c r="O23" s="9"/>
      <c r="P23" s="35"/>
      <c r="Q23" s="30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</row>
    <row r="24" spans="1:93" s="24" customFormat="1">
      <c r="B24" s="31"/>
      <c r="C24" s="60">
        <f t="shared" si="0"/>
        <v>11</v>
      </c>
      <c r="D24" s="68" t="s">
        <v>58</v>
      </c>
      <c r="E24" s="62" t="s">
        <v>38</v>
      </c>
      <c r="F24" s="63">
        <v>3</v>
      </c>
      <c r="G24" s="30"/>
      <c r="H24" s="19">
        <f>SUM(H20:H23)</f>
        <v>0</v>
      </c>
      <c r="I24" s="20">
        <f>SUM(I20:I23)</f>
        <v>0</v>
      </c>
      <c r="J24" s="12"/>
      <c r="K24" s="21">
        <f>SUM(K20:K23)</f>
        <v>0</v>
      </c>
      <c r="L24" s="21">
        <f>SUM(L20:L23)</f>
        <v>0</v>
      </c>
      <c r="M24" s="21">
        <f>SUM(M20:M23)</f>
        <v>0</v>
      </c>
      <c r="N24" s="21">
        <f>SUM(N20:N23)</f>
        <v>0</v>
      </c>
      <c r="O24" s="21">
        <f>SUM(O20:O23)</f>
        <v>0</v>
      </c>
      <c r="P24" s="35"/>
      <c r="Q24" s="30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</row>
    <row r="25" spans="1:93" s="24" customFormat="1">
      <c r="B25" s="31"/>
      <c r="C25" s="30"/>
      <c r="D25" s="30"/>
      <c r="E25" s="33"/>
      <c r="F25" s="33"/>
      <c r="G25" s="30"/>
      <c r="H25" s="10"/>
      <c r="I25" s="10"/>
      <c r="J25" s="10"/>
      <c r="K25" s="10"/>
      <c r="L25" s="10"/>
      <c r="M25" s="10"/>
      <c r="N25" s="10"/>
      <c r="O25" s="10"/>
      <c r="P25" s="35"/>
      <c r="Q25" s="30"/>
    </row>
    <row r="26" spans="1:93" s="24" customFormat="1">
      <c r="A26" s="73"/>
      <c r="C26" s="57" t="s">
        <v>10</v>
      </c>
      <c r="D26" s="71" t="s">
        <v>55</v>
      </c>
      <c r="E26" s="33"/>
      <c r="F26" s="33"/>
      <c r="G26" s="30"/>
      <c r="H26" s="16"/>
      <c r="I26" s="16"/>
      <c r="J26" s="16"/>
      <c r="K26" s="16"/>
      <c r="L26" s="16"/>
      <c r="M26" s="16"/>
      <c r="N26" s="16"/>
      <c r="O26" s="16"/>
      <c r="P26" s="73"/>
    </row>
    <row r="27" spans="1:93" s="24" customFormat="1">
      <c r="A27" s="73"/>
      <c r="C27" s="60">
        <v>12</v>
      </c>
      <c r="D27" s="61" t="s">
        <v>57</v>
      </c>
      <c r="E27" s="62" t="s">
        <v>38</v>
      </c>
      <c r="F27" s="63">
        <v>3</v>
      </c>
      <c r="G27" s="30"/>
      <c r="H27" s="7"/>
      <c r="I27" s="7"/>
      <c r="J27" s="12"/>
      <c r="K27" s="9"/>
      <c r="L27" s="9"/>
      <c r="M27" s="9"/>
      <c r="N27" s="9"/>
      <c r="O27" s="9"/>
      <c r="P27" s="73"/>
    </row>
    <row r="28" spans="1:93" s="24" customFormat="1">
      <c r="A28" s="73"/>
      <c r="C28" s="60">
        <f t="shared" ref="C28:C29" si="1">C27+1</f>
        <v>13</v>
      </c>
      <c r="D28" s="61" t="s">
        <v>106</v>
      </c>
      <c r="E28" s="62" t="s">
        <v>38</v>
      </c>
      <c r="F28" s="63">
        <v>3</v>
      </c>
      <c r="G28" s="30"/>
      <c r="H28" s="7"/>
      <c r="I28" s="7"/>
      <c r="J28" s="12"/>
      <c r="K28" s="9"/>
      <c r="L28" s="9"/>
      <c r="M28" s="9"/>
      <c r="N28" s="9"/>
      <c r="O28" s="9"/>
      <c r="P28" s="73"/>
    </row>
    <row r="29" spans="1:93" s="24" customFormat="1">
      <c r="A29" s="73"/>
      <c r="C29" s="60">
        <f t="shared" si="1"/>
        <v>14</v>
      </c>
      <c r="D29" s="68" t="s">
        <v>59</v>
      </c>
      <c r="E29" s="62" t="s">
        <v>38</v>
      </c>
      <c r="F29" s="63">
        <v>3</v>
      </c>
      <c r="G29" s="30"/>
      <c r="H29" s="19">
        <f>SUM(H27:H28)</f>
        <v>0</v>
      </c>
      <c r="I29" s="20">
        <f>SUM(I27:I28)</f>
        <v>0</v>
      </c>
      <c r="J29" s="12"/>
      <c r="K29" s="21">
        <f>SUM(K27:K28)</f>
        <v>0</v>
      </c>
      <c r="L29" s="21">
        <f>SUM(L27:L28)</f>
        <v>0</v>
      </c>
      <c r="M29" s="21">
        <f>SUM(M27:M28)</f>
        <v>0</v>
      </c>
      <c r="N29" s="21">
        <f>SUM(N27:N28)</f>
        <v>0</v>
      </c>
      <c r="O29" s="21">
        <f>SUM(O27:O28)</f>
        <v>0</v>
      </c>
      <c r="P29" s="73"/>
    </row>
    <row r="30" spans="1:93" s="24" customFormat="1">
      <c r="A30" s="73"/>
      <c r="H30" s="18"/>
      <c r="I30" s="18"/>
      <c r="J30" s="18"/>
      <c r="K30" s="18"/>
      <c r="L30" s="18"/>
      <c r="M30" s="18"/>
      <c r="N30" s="18"/>
      <c r="O30" s="18"/>
      <c r="P30" s="73"/>
    </row>
    <row r="31" spans="1:93" s="24" customFormat="1">
      <c r="A31" s="73"/>
      <c r="C31" s="57" t="s">
        <v>11</v>
      </c>
      <c r="D31" s="71" t="s">
        <v>56</v>
      </c>
      <c r="E31" s="33"/>
      <c r="F31" s="33"/>
      <c r="G31" s="30"/>
      <c r="H31" s="16"/>
      <c r="I31" s="16"/>
      <c r="J31" s="16"/>
      <c r="K31" s="16"/>
      <c r="L31" s="16"/>
      <c r="M31" s="16"/>
      <c r="N31" s="16"/>
      <c r="O31" s="16"/>
      <c r="P31" s="73"/>
    </row>
    <row r="32" spans="1:93" s="24" customFormat="1">
      <c r="A32" s="73"/>
      <c r="C32" s="60">
        <v>15</v>
      </c>
      <c r="D32" s="61" t="s">
        <v>56</v>
      </c>
      <c r="E32" s="62" t="s">
        <v>38</v>
      </c>
      <c r="F32" s="63">
        <v>3</v>
      </c>
      <c r="G32" s="30"/>
      <c r="H32" s="7"/>
      <c r="I32" s="7"/>
      <c r="J32" s="12"/>
      <c r="K32" s="9"/>
      <c r="L32" s="9"/>
      <c r="M32" s="9"/>
      <c r="N32" s="9"/>
      <c r="O32" s="9"/>
      <c r="P32" s="73"/>
    </row>
    <row r="33" spans="1:16" s="24" customFormat="1">
      <c r="A33" s="73"/>
      <c r="H33" s="18"/>
      <c r="I33" s="18"/>
      <c r="J33" s="18"/>
      <c r="K33" s="18"/>
      <c r="L33" s="18"/>
      <c r="M33" s="18"/>
      <c r="N33" s="18"/>
      <c r="O33" s="18"/>
      <c r="P33" s="73"/>
    </row>
    <row r="34" spans="1:16" s="24" customFormat="1">
      <c r="A34" s="73"/>
      <c r="C34" s="57" t="s">
        <v>12</v>
      </c>
      <c r="D34" s="71" t="s">
        <v>36</v>
      </c>
      <c r="E34" s="33"/>
      <c r="F34" s="33"/>
      <c r="G34" s="30"/>
      <c r="H34" s="16"/>
      <c r="I34" s="16"/>
      <c r="J34" s="16"/>
      <c r="K34" s="16"/>
      <c r="L34" s="16"/>
      <c r="M34" s="16"/>
      <c r="N34" s="16"/>
      <c r="O34" s="16"/>
      <c r="P34" s="73"/>
    </row>
    <row r="35" spans="1:16" s="24" customFormat="1">
      <c r="A35" s="73"/>
      <c r="C35" s="60">
        <v>16</v>
      </c>
      <c r="D35" s="61" t="s">
        <v>60</v>
      </c>
      <c r="E35" s="62" t="s">
        <v>38</v>
      </c>
      <c r="F35" s="63">
        <v>3</v>
      </c>
      <c r="G35" s="30"/>
      <c r="H35" s="19">
        <f t="shared" ref="H35:I35" si="2">H24+H29+H32</f>
        <v>0</v>
      </c>
      <c r="I35" s="20">
        <f t="shared" si="2"/>
        <v>0</v>
      </c>
      <c r="J35" s="12"/>
      <c r="K35" s="21">
        <f t="shared" ref="K35:O35" si="3">K24+K29+K32</f>
        <v>0</v>
      </c>
      <c r="L35" s="21">
        <f t="shared" si="3"/>
        <v>0</v>
      </c>
      <c r="M35" s="21">
        <f t="shared" si="3"/>
        <v>0</v>
      </c>
      <c r="N35" s="21">
        <f t="shared" si="3"/>
        <v>0</v>
      </c>
      <c r="O35" s="21">
        <f t="shared" si="3"/>
        <v>0</v>
      </c>
      <c r="P35" s="73"/>
    </row>
    <row r="36" spans="1:16" s="24" customFormat="1" ht="16" thickBot="1">
      <c r="A36" s="73"/>
      <c r="B36" s="75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7"/>
    </row>
    <row r="37" spans="1:16" s="24" customFormat="1">
      <c r="C37" s="78"/>
    </row>
    <row r="38" spans="1:16" s="24" customFormat="1"/>
    <row r="39" spans="1:16" s="24" customFormat="1"/>
    <row r="40" spans="1:16" s="24" customFormat="1">
      <c r="C40" s="79" t="s">
        <v>199</v>
      </c>
      <c r="D40" s="80" t="s">
        <v>198</v>
      </c>
      <c r="E40" s="59"/>
      <c r="F40" s="30"/>
      <c r="G40" s="30"/>
      <c r="H40" s="40"/>
      <c r="I40" s="40"/>
      <c r="J40" s="40"/>
      <c r="K40" s="40"/>
      <c r="L40" s="40"/>
      <c r="M40" s="40"/>
      <c r="N40" s="40"/>
      <c r="O40" s="40"/>
    </row>
    <row r="41" spans="1:16" s="24" customFormat="1">
      <c r="C41" s="60">
        <v>6</v>
      </c>
      <c r="D41" s="61" t="s">
        <v>41</v>
      </c>
      <c r="E41" s="62"/>
      <c r="F41" s="63"/>
      <c r="G41" s="30"/>
      <c r="H41" s="60" t="str">
        <f t="shared" ref="H41:O41" si="4">IF(H17=(H12+H13+H14+H15+H16), "OK", "Error")</f>
        <v>OK</v>
      </c>
      <c r="I41" s="60" t="str">
        <f t="shared" si="4"/>
        <v>OK</v>
      </c>
      <c r="J41" s="129"/>
      <c r="K41" s="83" t="str">
        <f t="shared" si="4"/>
        <v>OK</v>
      </c>
      <c r="L41" s="83" t="str">
        <f t="shared" si="4"/>
        <v>OK</v>
      </c>
      <c r="M41" s="83" t="str">
        <f t="shared" si="4"/>
        <v>OK</v>
      </c>
      <c r="N41" s="83" t="str">
        <f t="shared" si="4"/>
        <v>OK</v>
      </c>
      <c r="O41" s="83" t="str">
        <f t="shared" si="4"/>
        <v>OK</v>
      </c>
    </row>
    <row r="42" spans="1:16" s="24" customFormat="1">
      <c r="C42" s="60">
        <f t="shared" ref="C42:C43" si="5">C41+1</f>
        <v>7</v>
      </c>
      <c r="D42" s="68" t="s">
        <v>58</v>
      </c>
      <c r="E42" s="62"/>
      <c r="F42" s="63"/>
      <c r="G42" s="30"/>
      <c r="H42" s="60" t="str">
        <f t="shared" ref="H42:O42" si="6">IF(H24=(H20+H21+H22+H23), "OK", "Error")</f>
        <v>OK</v>
      </c>
      <c r="I42" s="60" t="str">
        <f t="shared" si="6"/>
        <v>OK</v>
      </c>
      <c r="J42" s="129"/>
      <c r="K42" s="83" t="str">
        <f t="shared" si="6"/>
        <v>OK</v>
      </c>
      <c r="L42" s="83" t="str">
        <f t="shared" si="6"/>
        <v>OK</v>
      </c>
      <c r="M42" s="83" t="str">
        <f t="shared" si="6"/>
        <v>OK</v>
      </c>
      <c r="N42" s="83" t="str">
        <f t="shared" si="6"/>
        <v>OK</v>
      </c>
      <c r="O42" s="83" t="str">
        <f t="shared" si="6"/>
        <v>OK</v>
      </c>
    </row>
    <row r="43" spans="1:16" s="24" customFormat="1">
      <c r="C43" s="60">
        <f t="shared" si="5"/>
        <v>8</v>
      </c>
      <c r="D43" s="68" t="s">
        <v>59</v>
      </c>
      <c r="E43" s="62"/>
      <c r="F43" s="63"/>
      <c r="G43" s="30"/>
      <c r="H43" s="60" t="str">
        <f t="shared" ref="H43:O43" si="7">IF(H29=(H27+H28), "OK", "Error")</f>
        <v>OK</v>
      </c>
      <c r="I43" s="60" t="str">
        <f t="shared" si="7"/>
        <v>OK</v>
      </c>
      <c r="J43" s="129"/>
      <c r="K43" s="83" t="str">
        <f t="shared" si="7"/>
        <v>OK</v>
      </c>
      <c r="L43" s="83" t="str">
        <f t="shared" si="7"/>
        <v>OK</v>
      </c>
      <c r="M43" s="83" t="str">
        <f t="shared" si="7"/>
        <v>OK</v>
      </c>
      <c r="N43" s="83" t="str">
        <f t="shared" si="7"/>
        <v>OK</v>
      </c>
      <c r="O43" s="83" t="str">
        <f t="shared" si="7"/>
        <v>OK</v>
      </c>
    </row>
    <row r="44" spans="1:16" s="24" customFormat="1">
      <c r="C44" s="60">
        <v>16</v>
      </c>
      <c r="D44" s="61" t="s">
        <v>60</v>
      </c>
      <c r="E44" s="62"/>
      <c r="F44" s="63"/>
      <c r="G44" s="30"/>
      <c r="H44" s="60" t="str">
        <f t="shared" ref="H44:O44" si="8">IF(H35=(H24+H29+H32), "OK", "Error")</f>
        <v>OK</v>
      </c>
      <c r="I44" s="60" t="str">
        <f t="shared" si="8"/>
        <v>OK</v>
      </c>
      <c r="J44" s="129"/>
      <c r="K44" s="83" t="str">
        <f t="shared" si="8"/>
        <v>OK</v>
      </c>
      <c r="L44" s="83" t="str">
        <f t="shared" si="8"/>
        <v>OK</v>
      </c>
      <c r="M44" s="83" t="str">
        <f t="shared" si="8"/>
        <v>OK</v>
      </c>
      <c r="N44" s="83" t="str">
        <f t="shared" si="8"/>
        <v>OK</v>
      </c>
      <c r="O44" s="83" t="str">
        <f t="shared" si="8"/>
        <v>OK</v>
      </c>
    </row>
    <row r="45" spans="1:16" s="24" customFormat="1"/>
    <row r="46" spans="1:16" s="24" customFormat="1"/>
    <row r="47" spans="1:16" s="24" customFormat="1"/>
    <row r="48" spans="1:16" s="24" customFormat="1"/>
    <row r="49" s="24" customFormat="1"/>
    <row r="50" s="24" customFormat="1"/>
    <row r="51" s="24" customFormat="1"/>
    <row r="52" s="24" customFormat="1"/>
    <row r="53" s="24" customFormat="1"/>
    <row r="54" s="24" customFormat="1"/>
    <row r="55" s="24" customFormat="1"/>
    <row r="56" s="24" customFormat="1"/>
    <row r="57" s="24" customFormat="1"/>
    <row r="58" s="24" customFormat="1"/>
    <row r="59" s="24" customFormat="1"/>
    <row r="60" s="24" customFormat="1"/>
    <row r="61" s="24" customFormat="1"/>
    <row r="62" s="24" customFormat="1"/>
    <row r="63" s="24" customFormat="1"/>
    <row r="64" s="24" customFormat="1"/>
    <row r="65" s="24" customFormat="1"/>
    <row r="66" s="24" customFormat="1"/>
    <row r="67" s="24" customFormat="1"/>
    <row r="68" s="24" customFormat="1"/>
    <row r="69" s="24" customFormat="1"/>
    <row r="70" s="24" customFormat="1"/>
    <row r="71" s="24" customFormat="1"/>
    <row r="72" s="24" customFormat="1"/>
    <row r="73" s="24" customFormat="1"/>
    <row r="74" s="24" customFormat="1"/>
    <row r="75" s="24" customFormat="1"/>
    <row r="76" s="24" customFormat="1"/>
    <row r="77" s="24" customFormat="1"/>
    <row r="78" s="24" customFormat="1"/>
    <row r="79" s="24" customFormat="1"/>
    <row r="80" s="24" customFormat="1"/>
    <row r="81" s="24" customFormat="1"/>
    <row r="82" s="24" customFormat="1"/>
    <row r="83" s="24" customFormat="1"/>
    <row r="84" s="24" customFormat="1"/>
    <row r="85" s="24" customFormat="1"/>
    <row r="86" s="24" customFormat="1"/>
    <row r="87" s="24" customFormat="1"/>
    <row r="88" s="24" customFormat="1"/>
    <row r="89" s="24" customFormat="1"/>
    <row r="90" s="24" customFormat="1"/>
    <row r="91" s="24" customFormat="1"/>
    <row r="92" s="24" customFormat="1"/>
    <row r="93" s="24" customFormat="1"/>
    <row r="94" s="24" customFormat="1"/>
    <row r="95" s="24" customFormat="1"/>
    <row r="96" s="24" customFormat="1"/>
    <row r="97" s="24" customFormat="1"/>
    <row r="98" s="24" customFormat="1"/>
    <row r="99" s="24" customFormat="1"/>
    <row r="100" s="24" customFormat="1"/>
    <row r="101" s="24" customFormat="1"/>
    <row r="102" s="24" customFormat="1"/>
    <row r="103" s="24" customFormat="1"/>
    <row r="104" s="24" customFormat="1"/>
    <row r="105" s="24" customFormat="1"/>
    <row r="106" s="24" customFormat="1"/>
    <row r="107" s="24" customFormat="1"/>
    <row r="108" s="24" customFormat="1"/>
    <row r="109" s="24" customFormat="1"/>
    <row r="110" s="24" customFormat="1"/>
    <row r="111" s="24" customFormat="1"/>
    <row r="112" s="24" customFormat="1"/>
    <row r="113" s="24" customFormat="1"/>
    <row r="114" s="24" customFormat="1"/>
    <row r="115" s="24" customFormat="1"/>
    <row r="116" s="24" customFormat="1"/>
    <row r="117" s="24" customFormat="1"/>
    <row r="118" s="24" customFormat="1"/>
    <row r="119" s="24" customFormat="1"/>
    <row r="120" s="24" customFormat="1"/>
    <row r="121" s="24" customFormat="1"/>
    <row r="122" s="24" customFormat="1"/>
    <row r="123" s="24" customFormat="1"/>
    <row r="124" s="24" customFormat="1"/>
    <row r="125" s="24" customFormat="1"/>
    <row r="126" s="24" customFormat="1"/>
    <row r="127" s="24" customFormat="1"/>
    <row r="128" s="24" customFormat="1"/>
    <row r="129" s="24" customFormat="1"/>
    <row r="130" s="24" customFormat="1"/>
    <row r="131" s="24" customFormat="1"/>
    <row r="132" s="24" customFormat="1"/>
    <row r="133" s="24" customFormat="1"/>
    <row r="134" s="24" customFormat="1"/>
    <row r="135" s="24" customFormat="1"/>
    <row r="136" s="24" customFormat="1"/>
    <row r="137" s="24" customFormat="1"/>
    <row r="138" s="24" customFormat="1"/>
    <row r="139" s="24" customFormat="1"/>
    <row r="140" s="24" customFormat="1"/>
    <row r="141" s="24" customFormat="1"/>
    <row r="142" s="24" customFormat="1"/>
    <row r="143" s="24" customFormat="1"/>
    <row r="144" s="24" customFormat="1"/>
    <row r="145" s="24" customFormat="1"/>
    <row r="146" s="24" customFormat="1"/>
    <row r="147" s="24" customFormat="1"/>
    <row r="148" s="24" customFormat="1"/>
    <row r="149" s="24" customFormat="1"/>
    <row r="150" s="24" customFormat="1"/>
    <row r="151" s="24" customFormat="1"/>
    <row r="152" s="24" customFormat="1"/>
    <row r="153" s="24" customFormat="1"/>
    <row r="154" s="24" customFormat="1"/>
    <row r="155" s="24" customFormat="1"/>
    <row r="156" s="24" customFormat="1"/>
    <row r="157" s="24" customFormat="1"/>
    <row r="158" s="24" customFormat="1"/>
    <row r="159" s="24" customFormat="1"/>
    <row r="160" s="24" customFormat="1"/>
    <row r="161" s="24" customFormat="1"/>
    <row r="162" s="24" customFormat="1"/>
    <row r="163" s="24" customFormat="1"/>
    <row r="164" s="24" customFormat="1"/>
    <row r="165" s="24" customFormat="1"/>
    <row r="166" s="24" customFormat="1"/>
    <row r="167" s="24" customFormat="1"/>
    <row r="168" s="24" customFormat="1"/>
    <row r="169" s="24" customFormat="1"/>
    <row r="170" s="24" customFormat="1"/>
    <row r="171" s="24" customFormat="1"/>
    <row r="172" s="24" customFormat="1"/>
    <row r="173" s="24" customFormat="1"/>
    <row r="174" s="24" customFormat="1"/>
    <row r="175" s="24" customFormat="1"/>
    <row r="176" s="24" customFormat="1"/>
    <row r="177" s="24" customFormat="1"/>
    <row r="178" s="24" customFormat="1"/>
    <row r="179" s="24" customFormat="1"/>
    <row r="180" s="24" customFormat="1"/>
    <row r="181" s="24" customFormat="1"/>
    <row r="182" s="24" customFormat="1"/>
    <row r="183" s="24" customFormat="1"/>
    <row r="184" s="24" customFormat="1"/>
    <row r="185" s="24" customFormat="1"/>
    <row r="186" s="24" customFormat="1"/>
    <row r="187" s="24" customFormat="1"/>
    <row r="188" s="24" customFormat="1"/>
    <row r="189" s="24" customFormat="1"/>
    <row r="190" s="24" customFormat="1"/>
    <row r="191" s="24" customFormat="1"/>
    <row r="192" s="24" customFormat="1"/>
    <row r="193" s="24" customFormat="1"/>
    <row r="194" s="24" customFormat="1"/>
    <row r="195" s="24" customFormat="1"/>
    <row r="196" s="24" customFormat="1"/>
    <row r="197" s="24" customFormat="1"/>
    <row r="198" s="24" customFormat="1"/>
    <row r="199" s="24" customFormat="1"/>
    <row r="200" s="24" customFormat="1"/>
    <row r="201" s="24" customFormat="1"/>
    <row r="202" s="24" customFormat="1"/>
    <row r="203" s="24" customFormat="1"/>
    <row r="204" s="24" customFormat="1"/>
    <row r="205" s="24" customFormat="1"/>
    <row r="206" s="24" customFormat="1"/>
    <row r="207" s="24" customFormat="1"/>
    <row r="208" s="24" customFormat="1"/>
    <row r="209" s="24" customFormat="1"/>
    <row r="210" s="24" customFormat="1"/>
    <row r="211" s="24" customFormat="1"/>
    <row r="212" s="24" customFormat="1"/>
    <row r="213" s="24" customFormat="1"/>
    <row r="214" s="24" customFormat="1"/>
    <row r="215" s="24" customFormat="1"/>
    <row r="216" s="24" customFormat="1"/>
    <row r="217" s="24" customFormat="1"/>
    <row r="218" s="24" customFormat="1"/>
    <row r="219" s="24" customFormat="1"/>
    <row r="220" s="24" customFormat="1"/>
    <row r="221" s="24" customFormat="1"/>
    <row r="222" s="24" customFormat="1"/>
    <row r="223" s="24" customFormat="1"/>
    <row r="224" s="24" customFormat="1"/>
    <row r="225" s="24" customFormat="1"/>
    <row r="226" s="24" customFormat="1"/>
    <row r="227" s="24" customFormat="1"/>
    <row r="228" s="24" customFormat="1"/>
    <row r="229" s="24" customFormat="1"/>
    <row r="230" s="24" customFormat="1"/>
    <row r="231" s="24" customFormat="1"/>
    <row r="232" s="24" customFormat="1"/>
    <row r="233" s="24" customFormat="1"/>
    <row r="234" s="24" customFormat="1"/>
    <row r="235" s="24" customFormat="1"/>
    <row r="236" s="24" customFormat="1"/>
    <row r="237" s="24" customFormat="1"/>
    <row r="238" s="24" customFormat="1"/>
    <row r="239" s="24" customFormat="1"/>
    <row r="240" s="24" customFormat="1"/>
    <row r="241" s="24" customFormat="1"/>
    <row r="242" s="24" customFormat="1"/>
    <row r="243" s="24" customFormat="1"/>
    <row r="244" s="24" customFormat="1"/>
    <row r="245" s="24" customFormat="1"/>
    <row r="246" s="24" customFormat="1"/>
    <row r="247" s="24" customFormat="1"/>
    <row r="248" s="24" customFormat="1"/>
    <row r="249" s="24" customFormat="1"/>
    <row r="250" s="24" customFormat="1"/>
    <row r="251" s="24" customFormat="1"/>
    <row r="252" s="24" customFormat="1"/>
    <row r="253" s="24" customFormat="1"/>
    <row r="254" s="24" customFormat="1"/>
    <row r="255" s="24" customFormat="1"/>
    <row r="256" s="24" customFormat="1"/>
    <row r="257" s="24" customFormat="1"/>
    <row r="258" s="24" customFormat="1"/>
    <row r="259" s="24" customFormat="1"/>
    <row r="260" s="24" customFormat="1"/>
    <row r="261" s="24" customFormat="1"/>
    <row r="262" s="24" customFormat="1"/>
    <row r="263" s="24" customFormat="1"/>
    <row r="264" s="24" customFormat="1"/>
    <row r="265" s="24" customFormat="1"/>
    <row r="266" s="24" customFormat="1"/>
    <row r="267" s="24" customFormat="1"/>
    <row r="268" s="24" customFormat="1"/>
    <row r="269" s="24" customFormat="1"/>
    <row r="270" s="24" customFormat="1"/>
    <row r="271" s="24" customFormat="1"/>
    <row r="272" s="24" customFormat="1"/>
    <row r="273" s="24" customFormat="1"/>
    <row r="274" s="24" customFormat="1"/>
    <row r="275" s="24" customFormat="1"/>
    <row r="276" s="24" customFormat="1"/>
    <row r="277" s="24" customFormat="1"/>
    <row r="278" s="24" customFormat="1"/>
    <row r="279" s="24" customFormat="1"/>
    <row r="280" s="24" customFormat="1"/>
    <row r="281" s="24" customFormat="1"/>
    <row r="282" s="24" customFormat="1"/>
    <row r="283" s="24" customFormat="1"/>
    <row r="284" s="24" customFormat="1"/>
    <row r="285" s="24" customFormat="1"/>
    <row r="286" s="24" customFormat="1"/>
    <row r="287" s="24" customFormat="1"/>
    <row r="288" s="24" customFormat="1"/>
    <row r="289" s="24" customFormat="1"/>
    <row r="290" s="24" customFormat="1"/>
    <row r="291" s="24" customFormat="1"/>
    <row r="292" s="24" customFormat="1"/>
    <row r="293" s="24" customFormat="1"/>
    <row r="294" s="24" customFormat="1"/>
    <row r="295" s="24" customFormat="1"/>
    <row r="296" s="24" customFormat="1"/>
    <row r="297" s="24" customFormat="1"/>
    <row r="298" s="24" customFormat="1"/>
    <row r="299" s="24" customFormat="1"/>
    <row r="300" s="24" customFormat="1"/>
    <row r="301" s="24" customFormat="1"/>
    <row r="302" s="24" customFormat="1"/>
    <row r="303" s="24" customFormat="1"/>
    <row r="304" s="24" customFormat="1"/>
    <row r="305" s="24" customFormat="1"/>
    <row r="306" s="24" customFormat="1"/>
    <row r="307" s="24" customFormat="1"/>
    <row r="308" s="24" customFormat="1"/>
    <row r="309" s="24" customFormat="1"/>
    <row r="310" s="24" customFormat="1"/>
    <row r="311" s="24" customFormat="1"/>
    <row r="312" s="24" customFormat="1"/>
    <row r="313" s="24" customFormat="1"/>
    <row r="314" s="24" customFormat="1"/>
    <row r="315" s="24" customFormat="1"/>
    <row r="316" s="24" customFormat="1"/>
    <row r="317" s="24" customFormat="1"/>
    <row r="318" s="24" customFormat="1"/>
    <row r="319" s="24" customFormat="1"/>
    <row r="320" s="24" customFormat="1"/>
    <row r="321" s="24" customFormat="1"/>
    <row r="322" s="24" customFormat="1"/>
    <row r="323" s="24" customFormat="1"/>
    <row r="324" s="24" customFormat="1"/>
    <row r="325" s="24" customFormat="1"/>
    <row r="326" s="24" customFormat="1"/>
    <row r="327" s="24" customFormat="1"/>
    <row r="328" s="24" customFormat="1"/>
    <row r="329" s="24" customFormat="1"/>
    <row r="330" s="24" customFormat="1"/>
    <row r="331" s="24" customFormat="1"/>
    <row r="332" s="24" customFormat="1"/>
    <row r="333" s="24" customFormat="1"/>
    <row r="334" s="24" customFormat="1"/>
    <row r="335" s="24" customFormat="1"/>
    <row r="336" s="24" customFormat="1"/>
    <row r="337" s="24" customFormat="1"/>
    <row r="338" s="24" customFormat="1"/>
    <row r="339" s="24" customFormat="1"/>
    <row r="340" s="24" customFormat="1"/>
    <row r="341" s="24" customFormat="1"/>
    <row r="342" s="24" customFormat="1"/>
    <row r="343" s="24" customFormat="1"/>
    <row r="344" s="24" customFormat="1"/>
    <row r="345" s="24" customFormat="1"/>
    <row r="346" s="24" customFormat="1"/>
    <row r="347" s="24" customFormat="1"/>
    <row r="348" s="24" customFormat="1"/>
    <row r="349" s="24" customFormat="1"/>
    <row r="350" s="24" customFormat="1"/>
    <row r="351" s="24" customFormat="1"/>
    <row r="352" s="24" customFormat="1"/>
    <row r="353" s="24" customFormat="1"/>
    <row r="354" s="24" customFormat="1"/>
    <row r="355" s="24" customFormat="1"/>
    <row r="356" s="24" customFormat="1"/>
    <row r="357" s="24" customFormat="1"/>
    <row r="358" s="24" customFormat="1"/>
    <row r="359" s="24" customFormat="1"/>
    <row r="360" s="24" customFormat="1"/>
    <row r="361" s="24" customFormat="1"/>
    <row r="362" s="24" customFormat="1"/>
    <row r="363" s="24" customFormat="1"/>
    <row r="364" s="24" customFormat="1"/>
    <row r="365" s="24" customFormat="1"/>
    <row r="366" s="24" customFormat="1"/>
    <row r="367" s="24" customFormat="1"/>
  </sheetData>
  <sheetProtection sheet="1" objects="1" scenarios="1"/>
  <mergeCells count="1">
    <mergeCell ref="K5:O5"/>
  </mergeCells>
  <pageMargins left="0.70866141732283472" right="0.70866141732283472" top="0.74803149606299213" bottom="0.74803149606299213" header="0.31496062992125984" footer="0.31496062992125984"/>
  <pageSetup paperSize="8" scale="9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O365"/>
  <sheetViews>
    <sheetView showGridLines="0" zoomScale="80" zoomScaleNormal="80" zoomScaleSheetLayoutView="85" workbookViewId="0">
      <selection sqref="A1:XFD1048576"/>
    </sheetView>
  </sheetViews>
  <sheetFormatPr defaultColWidth="8.84375" defaultRowHeight="15.5"/>
  <cols>
    <col min="1" max="1" width="1.84375" style="24" customWidth="1"/>
    <col min="2" max="2" width="2.69140625" style="24" customWidth="1"/>
    <col min="3" max="3" width="6.23046875" style="49" customWidth="1"/>
    <col min="4" max="4" width="28.23046875" style="49" customWidth="1"/>
    <col min="5" max="5" width="5.07421875" style="49" customWidth="1"/>
    <col min="6" max="6" width="4.69140625" style="49" customWidth="1"/>
    <col min="7" max="7" width="1.3046875" style="24" customWidth="1"/>
    <col min="8" max="9" width="11" style="49" customWidth="1"/>
    <col min="10" max="10" width="2.3046875" style="24" customWidth="1"/>
    <col min="11" max="15" width="11" style="49" customWidth="1"/>
    <col min="16" max="17" width="2.69140625" style="24" customWidth="1"/>
    <col min="18" max="82" width="8.84375" style="24"/>
    <col min="83" max="16384" width="8.84375" style="49"/>
  </cols>
  <sheetData>
    <row r="1" spans="2:93" s="24" customFormat="1" ht="16" thickBot="1"/>
    <row r="2" spans="2:93" s="24" customFormat="1">
      <c r="B2" s="25"/>
      <c r="C2" s="26"/>
      <c r="D2" s="27"/>
      <c r="E2" s="28"/>
      <c r="F2" s="28"/>
      <c r="G2" s="27"/>
      <c r="H2" s="27"/>
      <c r="I2" s="27"/>
      <c r="J2" s="27"/>
      <c r="K2" s="27"/>
      <c r="L2" s="27"/>
      <c r="M2" s="27"/>
      <c r="N2" s="27"/>
      <c r="O2" s="27"/>
      <c r="P2" s="29"/>
      <c r="Q2" s="30"/>
    </row>
    <row r="3" spans="2:93" s="24" customFormat="1">
      <c r="B3" s="31"/>
      <c r="C3" s="32" t="s">
        <v>200</v>
      </c>
      <c r="D3" s="30"/>
      <c r="E3" s="33"/>
      <c r="F3" s="34"/>
      <c r="G3" s="30"/>
      <c r="H3" s="30"/>
      <c r="I3" s="30"/>
      <c r="J3" s="30"/>
      <c r="K3" s="30"/>
      <c r="L3" s="30"/>
      <c r="M3" s="30"/>
      <c r="N3" s="30"/>
      <c r="O3" s="30"/>
      <c r="P3" s="35"/>
      <c r="Q3" s="30"/>
    </row>
    <row r="4" spans="2:93" s="24" customFormat="1">
      <c r="B4" s="31"/>
      <c r="C4" s="36" t="s">
        <v>208</v>
      </c>
      <c r="D4" s="30"/>
      <c r="E4" s="33"/>
      <c r="F4" s="34"/>
      <c r="G4" s="30"/>
      <c r="H4" s="30"/>
      <c r="I4" s="30"/>
      <c r="J4" s="30"/>
      <c r="K4" s="30"/>
      <c r="L4" s="30"/>
      <c r="M4" s="30"/>
      <c r="N4" s="30"/>
      <c r="O4" s="30"/>
      <c r="P4" s="35"/>
      <c r="Q4" s="30"/>
    </row>
    <row r="5" spans="2:93" s="24" customFormat="1">
      <c r="B5" s="31"/>
      <c r="C5" s="37"/>
      <c r="D5" s="30"/>
      <c r="E5" s="33"/>
      <c r="F5" s="33"/>
      <c r="G5" s="30"/>
      <c r="H5" s="30"/>
      <c r="I5" s="30"/>
      <c r="J5" s="30"/>
      <c r="K5" s="250" t="s">
        <v>353</v>
      </c>
      <c r="L5" s="251"/>
      <c r="M5" s="251"/>
      <c r="N5" s="251"/>
      <c r="O5" s="252"/>
      <c r="P5" s="35"/>
      <c r="Q5" s="30"/>
    </row>
    <row r="6" spans="2:93" s="38" customFormat="1">
      <c r="B6" s="39"/>
      <c r="C6" s="40"/>
      <c r="D6" s="33"/>
      <c r="E6" s="33"/>
      <c r="F6" s="33"/>
      <c r="G6" s="33"/>
      <c r="H6" s="41">
        <v>-2</v>
      </c>
      <c r="I6" s="41">
        <v>-1</v>
      </c>
      <c r="J6" s="42"/>
      <c r="K6" s="41">
        <v>1</v>
      </c>
      <c r="L6" s="41">
        <v>2</v>
      </c>
      <c r="M6" s="41">
        <v>3</v>
      </c>
      <c r="N6" s="41">
        <v>4</v>
      </c>
      <c r="O6" s="41">
        <v>5</v>
      </c>
      <c r="P6" s="43"/>
      <c r="Q6" s="33"/>
    </row>
    <row r="7" spans="2:93">
      <c r="B7" s="31"/>
      <c r="C7" s="44"/>
      <c r="D7" s="45"/>
      <c r="E7" s="46"/>
      <c r="F7" s="46"/>
      <c r="G7" s="30"/>
      <c r="H7" s="47" t="s">
        <v>17</v>
      </c>
      <c r="I7" s="47" t="s">
        <v>17</v>
      </c>
      <c r="J7" s="48"/>
      <c r="K7" s="47" t="s">
        <v>17</v>
      </c>
      <c r="L7" s="47" t="s">
        <v>17</v>
      </c>
      <c r="M7" s="47" t="s">
        <v>17</v>
      </c>
      <c r="N7" s="47" t="s">
        <v>17</v>
      </c>
      <c r="O7" s="47" t="s">
        <v>17</v>
      </c>
      <c r="P7" s="35"/>
      <c r="Q7" s="30"/>
    </row>
    <row r="8" spans="2:93">
      <c r="B8" s="31"/>
      <c r="C8" s="50"/>
      <c r="D8" s="51" t="s">
        <v>7</v>
      </c>
      <c r="E8" s="47" t="s">
        <v>8</v>
      </c>
      <c r="F8" s="47" t="s">
        <v>9</v>
      </c>
      <c r="G8" s="30"/>
      <c r="H8" s="47" t="s">
        <v>16</v>
      </c>
      <c r="I8" s="47" t="s">
        <v>16</v>
      </c>
      <c r="J8" s="48"/>
      <c r="K8" s="47" t="s">
        <v>16</v>
      </c>
      <c r="L8" s="47" t="s">
        <v>14</v>
      </c>
      <c r="M8" s="47" t="s">
        <v>14</v>
      </c>
      <c r="N8" s="47" t="s">
        <v>16</v>
      </c>
      <c r="O8" s="47" t="s">
        <v>16</v>
      </c>
      <c r="P8" s="35"/>
      <c r="Q8" s="30"/>
    </row>
    <row r="9" spans="2:93" s="24" customFormat="1">
      <c r="B9" s="31"/>
      <c r="C9" s="52"/>
      <c r="D9" s="53"/>
      <c r="E9" s="54"/>
      <c r="F9" s="54"/>
      <c r="G9" s="30"/>
      <c r="H9" s="55" t="s">
        <v>18</v>
      </c>
      <c r="I9" s="55" t="s">
        <v>19</v>
      </c>
      <c r="J9" s="56"/>
      <c r="K9" s="55" t="s">
        <v>415</v>
      </c>
      <c r="L9" s="55" t="s">
        <v>416</v>
      </c>
      <c r="M9" s="55" t="s">
        <v>417</v>
      </c>
      <c r="N9" s="55" t="s">
        <v>418</v>
      </c>
      <c r="O9" s="55" t="s">
        <v>439</v>
      </c>
      <c r="P9" s="35"/>
      <c r="Q9" s="30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</row>
    <row r="10" spans="2:93" s="24" customFormat="1">
      <c r="B10" s="31"/>
      <c r="C10" s="30"/>
      <c r="D10" s="30"/>
      <c r="E10" s="33"/>
      <c r="F10" s="33"/>
      <c r="G10" s="30"/>
      <c r="H10" s="40"/>
      <c r="I10" s="40"/>
      <c r="J10" s="40"/>
      <c r="K10" s="40"/>
      <c r="L10" s="40"/>
      <c r="M10" s="40"/>
      <c r="N10" s="40"/>
      <c r="O10" s="40"/>
      <c r="P10" s="35"/>
      <c r="Q10" s="30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</row>
    <row r="11" spans="2:93" s="24" customFormat="1">
      <c r="B11" s="31"/>
      <c r="C11" s="57" t="s">
        <v>0</v>
      </c>
      <c r="D11" s="58" t="s">
        <v>105</v>
      </c>
      <c r="E11" s="59"/>
      <c r="F11" s="30"/>
      <c r="G11" s="30"/>
      <c r="H11" s="40"/>
      <c r="I11" s="40"/>
      <c r="J11" s="40"/>
      <c r="K11" s="40"/>
      <c r="L11" s="40"/>
      <c r="M11" s="40"/>
      <c r="N11" s="40"/>
      <c r="O11" s="40"/>
      <c r="P11" s="35"/>
      <c r="Q11" s="30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</row>
    <row r="12" spans="2:93" s="24" customFormat="1">
      <c r="B12" s="31"/>
      <c r="C12" s="60">
        <v>1</v>
      </c>
      <c r="D12" s="61" t="s">
        <v>50</v>
      </c>
      <c r="E12" s="62" t="s">
        <v>40</v>
      </c>
      <c r="F12" s="63">
        <v>1</v>
      </c>
      <c r="G12" s="30"/>
      <c r="H12" s="143"/>
      <c r="I12" s="143"/>
      <c r="J12" s="138"/>
      <c r="K12" s="139"/>
      <c r="L12" s="139"/>
      <c r="M12" s="139"/>
      <c r="N12" s="139"/>
      <c r="O12" s="139"/>
      <c r="P12" s="35"/>
      <c r="Q12" s="30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</row>
    <row r="13" spans="2:93" s="24" customFormat="1">
      <c r="B13" s="31"/>
      <c r="C13" s="60">
        <f>C12+1</f>
        <v>2</v>
      </c>
      <c r="D13" s="61" t="s">
        <v>47</v>
      </c>
      <c r="E13" s="62" t="s">
        <v>40</v>
      </c>
      <c r="F13" s="63">
        <v>1</v>
      </c>
      <c r="G13" s="30"/>
      <c r="H13" s="143"/>
      <c r="I13" s="143"/>
      <c r="J13" s="138"/>
      <c r="K13" s="139"/>
      <c r="L13" s="139"/>
      <c r="M13" s="139"/>
      <c r="N13" s="139"/>
      <c r="O13" s="139"/>
      <c r="P13" s="35"/>
      <c r="Q13" s="30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</row>
    <row r="14" spans="2:93" s="24" customFormat="1">
      <c r="B14" s="31"/>
      <c r="C14" s="60">
        <f>C13+1</f>
        <v>3</v>
      </c>
      <c r="D14" s="61" t="s">
        <v>48</v>
      </c>
      <c r="E14" s="62" t="s">
        <v>40</v>
      </c>
      <c r="F14" s="63">
        <v>1</v>
      </c>
      <c r="G14" s="30"/>
      <c r="H14" s="143"/>
      <c r="I14" s="143"/>
      <c r="J14" s="138"/>
      <c r="K14" s="139"/>
      <c r="L14" s="139"/>
      <c r="M14" s="139"/>
      <c r="N14" s="139"/>
      <c r="O14" s="139"/>
      <c r="P14" s="35"/>
      <c r="Q14" s="30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</row>
    <row r="15" spans="2:93" s="24" customFormat="1">
      <c r="B15" s="31"/>
      <c r="C15" s="60">
        <f>C14+1</f>
        <v>4</v>
      </c>
      <c r="D15" s="61" t="s">
        <v>49</v>
      </c>
      <c r="E15" s="62" t="s">
        <v>40</v>
      </c>
      <c r="F15" s="63">
        <v>1</v>
      </c>
      <c r="G15" s="30"/>
      <c r="H15" s="143"/>
      <c r="I15" s="143"/>
      <c r="J15" s="138"/>
      <c r="K15" s="139"/>
      <c r="L15" s="139"/>
      <c r="M15" s="139"/>
      <c r="N15" s="139"/>
      <c r="O15" s="139"/>
      <c r="P15" s="35"/>
      <c r="Q15" s="30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</row>
    <row r="16" spans="2:93" s="24" customFormat="1">
      <c r="B16" s="31"/>
      <c r="C16" s="60">
        <f>C15+1</f>
        <v>5</v>
      </c>
      <c r="D16" s="61" t="s">
        <v>51</v>
      </c>
      <c r="E16" s="62" t="s">
        <v>40</v>
      </c>
      <c r="F16" s="63">
        <v>1</v>
      </c>
      <c r="G16" s="30"/>
      <c r="H16" s="143"/>
      <c r="I16" s="143"/>
      <c r="J16" s="138"/>
      <c r="K16" s="139"/>
      <c r="L16" s="139"/>
      <c r="M16" s="139"/>
      <c r="N16" s="139"/>
      <c r="O16" s="139"/>
      <c r="P16" s="65"/>
      <c r="Q16" s="30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</row>
    <row r="17" spans="1:93" s="24" customFormat="1">
      <c r="B17" s="31"/>
      <c r="C17" s="60">
        <f>C16+1</f>
        <v>6</v>
      </c>
      <c r="D17" s="61" t="s">
        <v>41</v>
      </c>
      <c r="E17" s="62" t="s">
        <v>40</v>
      </c>
      <c r="F17" s="63">
        <v>1</v>
      </c>
      <c r="G17" s="30"/>
      <c r="H17" s="144">
        <f>SUM(H12:H16)</f>
        <v>0</v>
      </c>
      <c r="I17" s="145">
        <f>SUM(I12:I16)</f>
        <v>0</v>
      </c>
      <c r="J17" s="146"/>
      <c r="K17" s="147">
        <f>SUM(K12:K16)</f>
        <v>0</v>
      </c>
      <c r="L17" s="147">
        <f>SUM(L12:L16)</f>
        <v>0</v>
      </c>
      <c r="M17" s="147">
        <f>SUM(M12:M16)</f>
        <v>0</v>
      </c>
      <c r="N17" s="147">
        <f>SUM(N12:N16)</f>
        <v>0</v>
      </c>
      <c r="O17" s="147">
        <f>SUM(O12:O16)</f>
        <v>0</v>
      </c>
      <c r="P17" s="35"/>
      <c r="Q17" s="30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</row>
    <row r="18" spans="1:93" s="24" customFormat="1">
      <c r="B18" s="31"/>
      <c r="C18" s="30"/>
      <c r="D18" s="30"/>
      <c r="E18" s="33"/>
      <c r="F18" s="33"/>
      <c r="G18" s="30"/>
      <c r="H18" s="127"/>
      <c r="I18" s="127"/>
      <c r="J18" s="40"/>
      <c r="K18" s="127"/>
      <c r="L18" s="127"/>
      <c r="M18" s="127"/>
      <c r="N18" s="127"/>
      <c r="O18" s="127"/>
      <c r="P18" s="35"/>
      <c r="Q18" s="30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</row>
    <row r="19" spans="1:93" s="24" customFormat="1">
      <c r="B19" s="31"/>
      <c r="C19" s="57" t="s">
        <v>1</v>
      </c>
      <c r="D19" s="71" t="s">
        <v>52</v>
      </c>
      <c r="E19" s="33"/>
      <c r="F19" s="33"/>
      <c r="G19" s="30"/>
      <c r="H19" s="81"/>
      <c r="I19" s="81"/>
      <c r="J19" s="81"/>
      <c r="K19" s="81"/>
      <c r="L19" s="81"/>
      <c r="M19" s="81"/>
      <c r="N19" s="81"/>
      <c r="O19" s="81"/>
      <c r="P19" s="35"/>
      <c r="Q19" s="30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</row>
    <row r="20" spans="1:93" s="24" customFormat="1">
      <c r="B20" s="31"/>
      <c r="C20" s="60">
        <v>7</v>
      </c>
      <c r="D20" s="61" t="s">
        <v>104</v>
      </c>
      <c r="E20" s="62" t="s">
        <v>38</v>
      </c>
      <c r="F20" s="63">
        <v>3</v>
      </c>
      <c r="G20" s="30"/>
      <c r="H20" s="7"/>
      <c r="I20" s="7"/>
      <c r="J20" s="12"/>
      <c r="K20" s="9"/>
      <c r="L20" s="9"/>
      <c r="M20" s="9"/>
      <c r="N20" s="9"/>
      <c r="O20" s="9"/>
      <c r="P20" s="35"/>
      <c r="Q20" s="30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</row>
    <row r="21" spans="1:93" s="24" customFormat="1">
      <c r="B21" s="31"/>
      <c r="C21" s="60">
        <f>C20+1</f>
        <v>8</v>
      </c>
      <c r="D21" s="68" t="s">
        <v>53</v>
      </c>
      <c r="E21" s="62" t="s">
        <v>38</v>
      </c>
      <c r="F21" s="63">
        <v>3</v>
      </c>
      <c r="G21" s="30"/>
      <c r="H21" s="7"/>
      <c r="I21" s="7"/>
      <c r="J21" s="12"/>
      <c r="K21" s="9"/>
      <c r="L21" s="9"/>
      <c r="M21" s="9"/>
      <c r="N21" s="9"/>
      <c r="O21" s="9"/>
      <c r="P21" s="35"/>
      <c r="Q21" s="30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</row>
    <row r="22" spans="1:93" s="24" customFormat="1">
      <c r="B22" s="31"/>
      <c r="C22" s="60">
        <f t="shared" ref="C22:C24" si="0">C21+1</f>
        <v>9</v>
      </c>
      <c r="D22" s="68" t="s">
        <v>54</v>
      </c>
      <c r="E22" s="62" t="s">
        <v>38</v>
      </c>
      <c r="F22" s="63">
        <v>3</v>
      </c>
      <c r="G22" s="30"/>
      <c r="H22" s="7"/>
      <c r="I22" s="7"/>
      <c r="J22" s="12"/>
      <c r="K22" s="9"/>
      <c r="L22" s="9"/>
      <c r="M22" s="9"/>
      <c r="N22" s="9"/>
      <c r="O22" s="9"/>
      <c r="P22" s="35"/>
      <c r="Q22" s="30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</row>
    <row r="23" spans="1:93" s="24" customFormat="1">
      <c r="B23" s="31"/>
      <c r="C23" s="60">
        <f t="shared" si="0"/>
        <v>10</v>
      </c>
      <c r="D23" s="68" t="s">
        <v>107</v>
      </c>
      <c r="E23" s="62" t="s">
        <v>38</v>
      </c>
      <c r="F23" s="63">
        <v>3</v>
      </c>
      <c r="G23" s="30"/>
      <c r="H23" s="7"/>
      <c r="I23" s="7"/>
      <c r="J23" s="12"/>
      <c r="K23" s="9"/>
      <c r="L23" s="9"/>
      <c r="M23" s="9"/>
      <c r="N23" s="9"/>
      <c r="O23" s="9"/>
      <c r="P23" s="35"/>
      <c r="Q23" s="30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</row>
    <row r="24" spans="1:93" s="24" customFormat="1">
      <c r="B24" s="31"/>
      <c r="C24" s="60">
        <f t="shared" si="0"/>
        <v>11</v>
      </c>
      <c r="D24" s="68" t="s">
        <v>58</v>
      </c>
      <c r="E24" s="62" t="s">
        <v>38</v>
      </c>
      <c r="F24" s="63">
        <v>3</v>
      </c>
      <c r="G24" s="30"/>
      <c r="H24" s="19">
        <f>SUM(H20:H23)</f>
        <v>0</v>
      </c>
      <c r="I24" s="20">
        <f>SUM(I20:I23)</f>
        <v>0</v>
      </c>
      <c r="J24" s="12"/>
      <c r="K24" s="21">
        <f>SUM(K20:K23)</f>
        <v>0</v>
      </c>
      <c r="L24" s="21">
        <f>SUM(L20:L23)</f>
        <v>0</v>
      </c>
      <c r="M24" s="21">
        <f>SUM(M20:M23)</f>
        <v>0</v>
      </c>
      <c r="N24" s="21">
        <f>SUM(N20:N23)</f>
        <v>0</v>
      </c>
      <c r="O24" s="21">
        <f>SUM(O20:O23)</f>
        <v>0</v>
      </c>
      <c r="P24" s="35"/>
      <c r="Q24" s="30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</row>
    <row r="25" spans="1:93" s="24" customFormat="1">
      <c r="B25" s="31"/>
      <c r="C25" s="30"/>
      <c r="D25" s="30"/>
      <c r="E25" s="33"/>
      <c r="F25" s="33"/>
      <c r="G25" s="30"/>
      <c r="H25" s="10"/>
      <c r="I25" s="10"/>
      <c r="J25" s="10"/>
      <c r="K25" s="10"/>
      <c r="L25" s="10"/>
      <c r="M25" s="10"/>
      <c r="N25" s="10"/>
      <c r="O25" s="10"/>
      <c r="P25" s="35"/>
      <c r="Q25" s="30"/>
    </row>
    <row r="26" spans="1:93" s="24" customFormat="1">
      <c r="A26" s="73"/>
      <c r="C26" s="57" t="s">
        <v>10</v>
      </c>
      <c r="D26" s="71" t="s">
        <v>55</v>
      </c>
      <c r="E26" s="33"/>
      <c r="F26" s="33"/>
      <c r="G26" s="30"/>
      <c r="H26" s="16"/>
      <c r="I26" s="16"/>
      <c r="J26" s="16"/>
      <c r="K26" s="16"/>
      <c r="L26" s="16"/>
      <c r="M26" s="16"/>
      <c r="N26" s="16"/>
      <c r="O26" s="16"/>
      <c r="P26" s="73"/>
    </row>
    <row r="27" spans="1:93" s="24" customFormat="1">
      <c r="A27" s="73"/>
      <c r="C27" s="60">
        <v>12</v>
      </c>
      <c r="D27" s="61" t="s">
        <v>57</v>
      </c>
      <c r="E27" s="62" t="s">
        <v>38</v>
      </c>
      <c r="F27" s="63">
        <v>3</v>
      </c>
      <c r="G27" s="30"/>
      <c r="H27" s="7"/>
      <c r="I27" s="7"/>
      <c r="J27" s="12"/>
      <c r="K27" s="9"/>
      <c r="L27" s="9"/>
      <c r="M27" s="9"/>
      <c r="N27" s="9"/>
      <c r="O27" s="9"/>
      <c r="P27" s="73"/>
    </row>
    <row r="28" spans="1:93" s="24" customFormat="1">
      <c r="A28" s="73"/>
      <c r="C28" s="60">
        <f t="shared" ref="C28:C29" si="1">C27+1</f>
        <v>13</v>
      </c>
      <c r="D28" s="61" t="s">
        <v>106</v>
      </c>
      <c r="E28" s="62" t="s">
        <v>38</v>
      </c>
      <c r="F28" s="63">
        <v>3</v>
      </c>
      <c r="G28" s="30"/>
      <c r="H28" s="7"/>
      <c r="I28" s="7"/>
      <c r="J28" s="12"/>
      <c r="K28" s="9"/>
      <c r="L28" s="9"/>
      <c r="M28" s="9"/>
      <c r="N28" s="9"/>
      <c r="O28" s="9"/>
      <c r="P28" s="73"/>
    </row>
    <row r="29" spans="1:93" s="24" customFormat="1">
      <c r="A29" s="73"/>
      <c r="C29" s="60">
        <f t="shared" si="1"/>
        <v>14</v>
      </c>
      <c r="D29" s="68" t="s">
        <v>59</v>
      </c>
      <c r="E29" s="62" t="s">
        <v>38</v>
      </c>
      <c r="F29" s="63">
        <v>3</v>
      </c>
      <c r="G29" s="30"/>
      <c r="H29" s="19">
        <f>SUM(H27:H28)</f>
        <v>0</v>
      </c>
      <c r="I29" s="20">
        <f>SUM(I27:I28)</f>
        <v>0</v>
      </c>
      <c r="J29" s="12"/>
      <c r="K29" s="21">
        <f>SUM(K27:K28)</f>
        <v>0</v>
      </c>
      <c r="L29" s="21">
        <f>SUM(L27:L28)</f>
        <v>0</v>
      </c>
      <c r="M29" s="21">
        <f>SUM(M27:M28)</f>
        <v>0</v>
      </c>
      <c r="N29" s="21">
        <f>SUM(N27:N28)</f>
        <v>0</v>
      </c>
      <c r="O29" s="21">
        <f>SUM(O27:O28)</f>
        <v>0</v>
      </c>
      <c r="P29" s="73"/>
    </row>
    <row r="30" spans="1:93" s="24" customFormat="1">
      <c r="A30" s="73"/>
      <c r="H30" s="18"/>
      <c r="I30" s="18"/>
      <c r="J30" s="18"/>
      <c r="K30" s="18"/>
      <c r="L30" s="18"/>
      <c r="M30" s="18"/>
      <c r="N30" s="18"/>
      <c r="O30" s="18"/>
      <c r="P30" s="73"/>
    </row>
    <row r="31" spans="1:93" s="24" customFormat="1">
      <c r="A31" s="73"/>
      <c r="C31" s="57" t="s">
        <v>11</v>
      </c>
      <c r="D31" s="71" t="s">
        <v>56</v>
      </c>
      <c r="E31" s="33"/>
      <c r="F31" s="33"/>
      <c r="G31" s="30"/>
      <c r="H31" s="16"/>
      <c r="I31" s="16"/>
      <c r="J31" s="16"/>
      <c r="K31" s="16"/>
      <c r="L31" s="16"/>
      <c r="M31" s="16"/>
      <c r="N31" s="16"/>
      <c r="O31" s="16"/>
      <c r="P31" s="73"/>
    </row>
    <row r="32" spans="1:93" s="24" customFormat="1">
      <c r="A32" s="73"/>
      <c r="C32" s="60">
        <v>15</v>
      </c>
      <c r="D32" s="61" t="s">
        <v>56</v>
      </c>
      <c r="E32" s="62" t="s">
        <v>38</v>
      </c>
      <c r="F32" s="63">
        <v>3</v>
      </c>
      <c r="G32" s="30"/>
      <c r="H32" s="7"/>
      <c r="I32" s="7"/>
      <c r="J32" s="12"/>
      <c r="K32" s="9"/>
      <c r="L32" s="9"/>
      <c r="M32" s="9"/>
      <c r="N32" s="9"/>
      <c r="O32" s="9"/>
      <c r="P32" s="73"/>
    </row>
    <row r="33" spans="1:16" s="24" customFormat="1">
      <c r="A33" s="73"/>
      <c r="H33" s="18"/>
      <c r="I33" s="18"/>
      <c r="J33" s="18"/>
      <c r="K33" s="18"/>
      <c r="L33" s="18"/>
      <c r="M33" s="18"/>
      <c r="N33" s="18"/>
      <c r="O33" s="18"/>
      <c r="P33" s="73"/>
    </row>
    <row r="34" spans="1:16" s="24" customFormat="1">
      <c r="A34" s="73"/>
      <c r="C34" s="57" t="s">
        <v>12</v>
      </c>
      <c r="D34" s="71" t="s">
        <v>36</v>
      </c>
      <c r="E34" s="33"/>
      <c r="F34" s="33"/>
      <c r="G34" s="30"/>
      <c r="H34" s="16"/>
      <c r="I34" s="16"/>
      <c r="J34" s="16"/>
      <c r="K34" s="16"/>
      <c r="L34" s="16"/>
      <c r="M34" s="16"/>
      <c r="N34" s="16"/>
      <c r="O34" s="16"/>
      <c r="P34" s="73"/>
    </row>
    <row r="35" spans="1:16" s="24" customFormat="1">
      <c r="A35" s="73"/>
      <c r="C35" s="60">
        <v>16</v>
      </c>
      <c r="D35" s="61" t="s">
        <v>60</v>
      </c>
      <c r="E35" s="62" t="s">
        <v>38</v>
      </c>
      <c r="F35" s="63">
        <v>3</v>
      </c>
      <c r="G35" s="30"/>
      <c r="H35" s="19">
        <f t="shared" ref="H35:I35" si="2">H24+H29+H32</f>
        <v>0</v>
      </c>
      <c r="I35" s="20">
        <f t="shared" si="2"/>
        <v>0</v>
      </c>
      <c r="J35" s="12"/>
      <c r="K35" s="21">
        <f t="shared" ref="K35:O35" si="3">K24+K29+K32</f>
        <v>0</v>
      </c>
      <c r="L35" s="21">
        <f t="shared" si="3"/>
        <v>0</v>
      </c>
      <c r="M35" s="21">
        <f t="shared" si="3"/>
        <v>0</v>
      </c>
      <c r="N35" s="21">
        <f t="shared" si="3"/>
        <v>0</v>
      </c>
      <c r="O35" s="21">
        <f t="shared" si="3"/>
        <v>0</v>
      </c>
      <c r="P35" s="73"/>
    </row>
    <row r="36" spans="1:16" s="24" customFormat="1" ht="16" thickBot="1">
      <c r="A36" s="73"/>
      <c r="B36" s="75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7"/>
    </row>
    <row r="37" spans="1:16" s="24" customFormat="1">
      <c r="C37" s="78"/>
    </row>
    <row r="38" spans="1:16" s="24" customFormat="1"/>
    <row r="39" spans="1:16" s="24" customFormat="1"/>
    <row r="40" spans="1:16" s="24" customFormat="1">
      <c r="C40" s="79" t="s">
        <v>199</v>
      </c>
      <c r="D40" s="80" t="s">
        <v>198</v>
      </c>
      <c r="E40" s="59"/>
      <c r="F40" s="30"/>
      <c r="G40" s="30"/>
      <c r="H40" s="40"/>
      <c r="I40" s="40"/>
      <c r="J40" s="40"/>
      <c r="K40" s="40"/>
      <c r="L40" s="40"/>
      <c r="M40" s="40"/>
      <c r="N40" s="40"/>
      <c r="O40" s="40"/>
    </row>
    <row r="41" spans="1:16" s="24" customFormat="1">
      <c r="C41" s="60">
        <v>6</v>
      </c>
      <c r="D41" s="61" t="s">
        <v>41</v>
      </c>
      <c r="E41" s="62"/>
      <c r="F41" s="63"/>
      <c r="G41" s="30"/>
      <c r="H41" s="60" t="str">
        <f t="shared" ref="H41:O41" si="4">IF(H17=(H12+H13+H14+H15+H16), "OK", "Error")</f>
        <v>OK</v>
      </c>
      <c r="I41" s="60" t="str">
        <f t="shared" si="4"/>
        <v>OK</v>
      </c>
      <c r="J41" s="129"/>
      <c r="K41" s="83" t="str">
        <f t="shared" si="4"/>
        <v>OK</v>
      </c>
      <c r="L41" s="83" t="str">
        <f t="shared" si="4"/>
        <v>OK</v>
      </c>
      <c r="M41" s="83" t="str">
        <f t="shared" si="4"/>
        <v>OK</v>
      </c>
      <c r="N41" s="83" t="str">
        <f t="shared" si="4"/>
        <v>OK</v>
      </c>
      <c r="O41" s="83" t="str">
        <f t="shared" si="4"/>
        <v>OK</v>
      </c>
    </row>
    <row r="42" spans="1:16" s="24" customFormat="1">
      <c r="C42" s="60">
        <f t="shared" ref="C42:C43" si="5">C41+1</f>
        <v>7</v>
      </c>
      <c r="D42" s="68" t="s">
        <v>58</v>
      </c>
      <c r="E42" s="62"/>
      <c r="F42" s="63"/>
      <c r="G42" s="30"/>
      <c r="H42" s="60" t="str">
        <f t="shared" ref="H42:O42" si="6">IF(H24=(H20+H21+H22+H23), "OK", "Error")</f>
        <v>OK</v>
      </c>
      <c r="I42" s="60" t="str">
        <f t="shared" si="6"/>
        <v>OK</v>
      </c>
      <c r="J42" s="129"/>
      <c r="K42" s="83" t="str">
        <f t="shared" si="6"/>
        <v>OK</v>
      </c>
      <c r="L42" s="83" t="str">
        <f t="shared" si="6"/>
        <v>OK</v>
      </c>
      <c r="M42" s="83" t="str">
        <f t="shared" si="6"/>
        <v>OK</v>
      </c>
      <c r="N42" s="83" t="str">
        <f t="shared" si="6"/>
        <v>OK</v>
      </c>
      <c r="O42" s="83" t="str">
        <f t="shared" si="6"/>
        <v>OK</v>
      </c>
    </row>
    <row r="43" spans="1:16" s="24" customFormat="1">
      <c r="C43" s="60">
        <f t="shared" si="5"/>
        <v>8</v>
      </c>
      <c r="D43" s="68" t="s">
        <v>59</v>
      </c>
      <c r="E43" s="62"/>
      <c r="F43" s="63"/>
      <c r="G43" s="30"/>
      <c r="H43" s="60" t="str">
        <f t="shared" ref="H43:O43" si="7">IF(H29=(H27+H28), "OK", "Error")</f>
        <v>OK</v>
      </c>
      <c r="I43" s="60" t="str">
        <f t="shared" si="7"/>
        <v>OK</v>
      </c>
      <c r="J43" s="129"/>
      <c r="K43" s="83" t="str">
        <f t="shared" si="7"/>
        <v>OK</v>
      </c>
      <c r="L43" s="83" t="str">
        <f t="shared" si="7"/>
        <v>OK</v>
      </c>
      <c r="M43" s="83" t="str">
        <f t="shared" si="7"/>
        <v>OK</v>
      </c>
      <c r="N43" s="83" t="str">
        <f t="shared" si="7"/>
        <v>OK</v>
      </c>
      <c r="O43" s="83" t="str">
        <f t="shared" si="7"/>
        <v>OK</v>
      </c>
    </row>
    <row r="44" spans="1:16" s="24" customFormat="1">
      <c r="C44" s="60">
        <v>16</v>
      </c>
      <c r="D44" s="61" t="s">
        <v>60</v>
      </c>
      <c r="E44" s="62"/>
      <c r="F44" s="63"/>
      <c r="G44" s="30"/>
      <c r="H44" s="60" t="str">
        <f t="shared" ref="H44:O44" si="8">IF(H35=(H24+H29+H32), "OK", "Error")</f>
        <v>OK</v>
      </c>
      <c r="I44" s="60" t="str">
        <f t="shared" si="8"/>
        <v>OK</v>
      </c>
      <c r="J44" s="129"/>
      <c r="K44" s="83" t="str">
        <f t="shared" si="8"/>
        <v>OK</v>
      </c>
      <c r="L44" s="83" t="str">
        <f t="shared" si="8"/>
        <v>OK</v>
      </c>
      <c r="M44" s="83" t="str">
        <f t="shared" si="8"/>
        <v>OK</v>
      </c>
      <c r="N44" s="83" t="str">
        <f t="shared" si="8"/>
        <v>OK</v>
      </c>
      <c r="O44" s="83" t="str">
        <f t="shared" si="8"/>
        <v>OK</v>
      </c>
    </row>
    <row r="45" spans="1:16" s="24" customFormat="1"/>
    <row r="46" spans="1:16" s="24" customFormat="1"/>
    <row r="47" spans="1:16" s="24" customFormat="1"/>
    <row r="48" spans="1:16" s="24" customFormat="1"/>
    <row r="49" s="24" customFormat="1"/>
    <row r="50" s="24" customFormat="1"/>
    <row r="51" s="24" customFormat="1"/>
    <row r="52" s="24" customFormat="1"/>
    <row r="53" s="24" customFormat="1"/>
    <row r="54" s="24" customFormat="1"/>
    <row r="55" s="24" customFormat="1"/>
    <row r="56" s="24" customFormat="1"/>
    <row r="57" s="24" customFormat="1"/>
    <row r="58" s="24" customFormat="1"/>
    <row r="59" s="24" customFormat="1"/>
    <row r="60" s="24" customFormat="1"/>
    <row r="61" s="24" customFormat="1"/>
    <row r="62" s="24" customFormat="1"/>
    <row r="63" s="24" customFormat="1"/>
    <row r="64" s="24" customFormat="1"/>
    <row r="65" s="24" customFormat="1"/>
    <row r="66" s="24" customFormat="1"/>
    <row r="67" s="24" customFormat="1"/>
    <row r="68" s="24" customFormat="1"/>
    <row r="69" s="24" customFormat="1"/>
    <row r="70" s="24" customFormat="1"/>
    <row r="71" s="24" customFormat="1"/>
    <row r="72" s="24" customFormat="1"/>
    <row r="73" s="24" customFormat="1"/>
    <row r="74" s="24" customFormat="1"/>
    <row r="75" s="24" customFormat="1"/>
    <row r="76" s="24" customFormat="1"/>
    <row r="77" s="24" customFormat="1"/>
    <row r="78" s="24" customFormat="1"/>
    <row r="79" s="24" customFormat="1"/>
    <row r="80" s="24" customFormat="1"/>
    <row r="81" s="24" customFormat="1"/>
    <row r="82" s="24" customFormat="1"/>
    <row r="83" s="24" customFormat="1"/>
    <row r="84" s="24" customFormat="1"/>
    <row r="85" s="24" customFormat="1"/>
    <row r="86" s="24" customFormat="1"/>
    <row r="87" s="24" customFormat="1"/>
    <row r="88" s="24" customFormat="1"/>
    <row r="89" s="24" customFormat="1"/>
    <row r="90" s="24" customFormat="1"/>
    <row r="91" s="24" customFormat="1"/>
    <row r="92" s="24" customFormat="1"/>
    <row r="93" s="24" customFormat="1"/>
    <row r="94" s="24" customFormat="1"/>
    <row r="95" s="24" customFormat="1"/>
    <row r="96" s="24" customFormat="1"/>
    <row r="97" s="24" customFormat="1"/>
    <row r="98" s="24" customFormat="1"/>
    <row r="99" s="24" customFormat="1"/>
    <row r="100" s="24" customFormat="1"/>
    <row r="101" s="24" customFormat="1"/>
    <row r="102" s="24" customFormat="1"/>
    <row r="103" s="24" customFormat="1"/>
    <row r="104" s="24" customFormat="1"/>
    <row r="105" s="24" customFormat="1"/>
    <row r="106" s="24" customFormat="1"/>
    <row r="107" s="24" customFormat="1"/>
    <row r="108" s="24" customFormat="1"/>
    <row r="109" s="24" customFormat="1"/>
    <row r="110" s="24" customFormat="1"/>
    <row r="111" s="24" customFormat="1"/>
    <row r="112" s="24" customFormat="1"/>
    <row r="113" s="24" customFormat="1"/>
    <row r="114" s="24" customFormat="1"/>
    <row r="115" s="24" customFormat="1"/>
    <row r="116" s="24" customFormat="1"/>
    <row r="117" s="24" customFormat="1"/>
    <row r="118" s="24" customFormat="1"/>
    <row r="119" s="24" customFormat="1"/>
    <row r="120" s="24" customFormat="1"/>
    <row r="121" s="24" customFormat="1"/>
    <row r="122" s="24" customFormat="1"/>
    <row r="123" s="24" customFormat="1"/>
    <row r="124" s="24" customFormat="1"/>
    <row r="125" s="24" customFormat="1"/>
    <row r="126" s="24" customFormat="1"/>
    <row r="127" s="24" customFormat="1"/>
    <row r="128" s="24" customFormat="1"/>
    <row r="129" s="24" customFormat="1"/>
    <row r="130" s="24" customFormat="1"/>
    <row r="131" s="24" customFormat="1"/>
    <row r="132" s="24" customFormat="1"/>
    <row r="133" s="24" customFormat="1"/>
    <row r="134" s="24" customFormat="1"/>
    <row r="135" s="24" customFormat="1"/>
    <row r="136" s="24" customFormat="1"/>
    <row r="137" s="24" customFormat="1"/>
    <row r="138" s="24" customFormat="1"/>
    <row r="139" s="24" customFormat="1"/>
    <row r="140" s="24" customFormat="1"/>
    <row r="141" s="24" customFormat="1"/>
    <row r="142" s="24" customFormat="1"/>
    <row r="143" s="24" customFormat="1"/>
    <row r="144" s="24" customFormat="1"/>
    <row r="145" s="24" customFormat="1"/>
    <row r="146" s="24" customFormat="1"/>
    <row r="147" s="24" customFormat="1"/>
    <row r="148" s="24" customFormat="1"/>
    <row r="149" s="24" customFormat="1"/>
    <row r="150" s="24" customFormat="1"/>
    <row r="151" s="24" customFormat="1"/>
    <row r="152" s="24" customFormat="1"/>
    <row r="153" s="24" customFormat="1"/>
    <row r="154" s="24" customFormat="1"/>
    <row r="155" s="24" customFormat="1"/>
    <row r="156" s="24" customFormat="1"/>
    <row r="157" s="24" customFormat="1"/>
    <row r="158" s="24" customFormat="1"/>
    <row r="159" s="24" customFormat="1"/>
    <row r="160" s="24" customFormat="1"/>
    <row r="161" s="24" customFormat="1"/>
    <row r="162" s="24" customFormat="1"/>
    <row r="163" s="24" customFormat="1"/>
    <row r="164" s="24" customFormat="1"/>
    <row r="165" s="24" customFormat="1"/>
    <row r="166" s="24" customFormat="1"/>
    <row r="167" s="24" customFormat="1"/>
    <row r="168" s="24" customFormat="1"/>
    <row r="169" s="24" customFormat="1"/>
    <row r="170" s="24" customFormat="1"/>
    <row r="171" s="24" customFormat="1"/>
    <row r="172" s="24" customFormat="1"/>
    <row r="173" s="24" customFormat="1"/>
    <row r="174" s="24" customFormat="1"/>
    <row r="175" s="24" customFormat="1"/>
    <row r="176" s="24" customFormat="1"/>
    <row r="177" s="24" customFormat="1"/>
    <row r="178" s="24" customFormat="1"/>
    <row r="179" s="24" customFormat="1"/>
    <row r="180" s="24" customFormat="1"/>
    <row r="181" s="24" customFormat="1"/>
    <row r="182" s="24" customFormat="1"/>
    <row r="183" s="24" customFormat="1"/>
    <row r="184" s="24" customFormat="1"/>
    <row r="185" s="24" customFormat="1"/>
    <row r="186" s="24" customFormat="1"/>
    <row r="187" s="24" customFormat="1"/>
    <row r="188" s="24" customFormat="1"/>
    <row r="189" s="24" customFormat="1"/>
    <row r="190" s="24" customFormat="1"/>
    <row r="191" s="24" customFormat="1"/>
    <row r="192" s="24" customFormat="1"/>
    <row r="193" s="24" customFormat="1"/>
    <row r="194" s="24" customFormat="1"/>
    <row r="195" s="24" customFormat="1"/>
    <row r="196" s="24" customFormat="1"/>
    <row r="197" s="24" customFormat="1"/>
    <row r="198" s="24" customFormat="1"/>
    <row r="199" s="24" customFormat="1"/>
    <row r="200" s="24" customFormat="1"/>
    <row r="201" s="24" customFormat="1"/>
    <row r="202" s="24" customFormat="1"/>
    <row r="203" s="24" customFormat="1"/>
    <row r="204" s="24" customFormat="1"/>
    <row r="205" s="24" customFormat="1"/>
    <row r="206" s="24" customFormat="1"/>
    <row r="207" s="24" customFormat="1"/>
    <row r="208" s="24" customFormat="1"/>
    <row r="209" s="24" customFormat="1"/>
    <row r="210" s="24" customFormat="1"/>
    <row r="211" s="24" customFormat="1"/>
    <row r="212" s="24" customFormat="1"/>
    <row r="213" s="24" customFormat="1"/>
    <row r="214" s="24" customFormat="1"/>
    <row r="215" s="24" customFormat="1"/>
    <row r="216" s="24" customFormat="1"/>
    <row r="217" s="24" customFormat="1"/>
    <row r="218" s="24" customFormat="1"/>
    <row r="219" s="24" customFormat="1"/>
    <row r="220" s="24" customFormat="1"/>
    <row r="221" s="24" customFormat="1"/>
    <row r="222" s="24" customFormat="1"/>
    <row r="223" s="24" customFormat="1"/>
    <row r="224" s="24" customFormat="1"/>
    <row r="225" s="24" customFormat="1"/>
    <row r="226" s="24" customFormat="1"/>
    <row r="227" s="24" customFormat="1"/>
    <row r="228" s="24" customFormat="1"/>
    <row r="229" s="24" customFormat="1"/>
    <row r="230" s="24" customFormat="1"/>
    <row r="231" s="24" customFormat="1"/>
    <row r="232" s="24" customFormat="1"/>
    <row r="233" s="24" customFormat="1"/>
    <row r="234" s="24" customFormat="1"/>
    <row r="235" s="24" customFormat="1"/>
    <row r="236" s="24" customFormat="1"/>
    <row r="237" s="24" customFormat="1"/>
    <row r="238" s="24" customFormat="1"/>
    <row r="239" s="24" customFormat="1"/>
    <row r="240" s="24" customFormat="1"/>
    <row r="241" s="24" customFormat="1"/>
    <row r="242" s="24" customFormat="1"/>
    <row r="243" s="24" customFormat="1"/>
    <row r="244" s="24" customFormat="1"/>
    <row r="245" s="24" customFormat="1"/>
    <row r="246" s="24" customFormat="1"/>
    <row r="247" s="24" customFormat="1"/>
    <row r="248" s="24" customFormat="1"/>
    <row r="249" s="24" customFormat="1"/>
    <row r="250" s="24" customFormat="1"/>
    <row r="251" s="24" customFormat="1"/>
    <row r="252" s="24" customFormat="1"/>
    <row r="253" s="24" customFormat="1"/>
    <row r="254" s="24" customFormat="1"/>
    <row r="255" s="24" customFormat="1"/>
    <row r="256" s="24" customFormat="1"/>
    <row r="257" s="24" customFormat="1"/>
    <row r="258" s="24" customFormat="1"/>
    <row r="259" s="24" customFormat="1"/>
    <row r="260" s="24" customFormat="1"/>
    <row r="261" s="24" customFormat="1"/>
    <row r="262" s="24" customFormat="1"/>
    <row r="263" s="24" customFormat="1"/>
    <row r="264" s="24" customFormat="1"/>
    <row r="265" s="24" customFormat="1"/>
    <row r="266" s="24" customFormat="1"/>
    <row r="267" s="24" customFormat="1"/>
    <row r="268" s="24" customFormat="1"/>
    <row r="269" s="24" customFormat="1"/>
    <row r="270" s="24" customFormat="1"/>
    <row r="271" s="24" customFormat="1"/>
    <row r="272" s="24" customFormat="1"/>
    <row r="273" s="24" customFormat="1"/>
    <row r="274" s="24" customFormat="1"/>
    <row r="275" s="24" customFormat="1"/>
    <row r="276" s="24" customFormat="1"/>
    <row r="277" s="24" customFormat="1"/>
    <row r="278" s="24" customFormat="1"/>
    <row r="279" s="24" customFormat="1"/>
    <row r="280" s="24" customFormat="1"/>
    <row r="281" s="24" customFormat="1"/>
    <row r="282" s="24" customFormat="1"/>
    <row r="283" s="24" customFormat="1"/>
    <row r="284" s="24" customFormat="1"/>
    <row r="285" s="24" customFormat="1"/>
    <row r="286" s="24" customFormat="1"/>
    <row r="287" s="24" customFormat="1"/>
    <row r="288" s="24" customFormat="1"/>
    <row r="289" s="24" customFormat="1"/>
    <row r="290" s="24" customFormat="1"/>
    <row r="291" s="24" customFormat="1"/>
    <row r="292" s="24" customFormat="1"/>
    <row r="293" s="24" customFormat="1"/>
    <row r="294" s="24" customFormat="1"/>
    <row r="295" s="24" customFormat="1"/>
    <row r="296" s="24" customFormat="1"/>
    <row r="297" s="24" customFormat="1"/>
    <row r="298" s="24" customFormat="1"/>
    <row r="299" s="24" customFormat="1"/>
    <row r="300" s="24" customFormat="1"/>
    <row r="301" s="24" customFormat="1"/>
    <row r="302" s="24" customFormat="1"/>
    <row r="303" s="24" customFormat="1"/>
    <row r="304" s="24" customFormat="1"/>
    <row r="305" s="24" customFormat="1"/>
    <row r="306" s="24" customFormat="1"/>
    <row r="307" s="24" customFormat="1"/>
    <row r="308" s="24" customFormat="1"/>
    <row r="309" s="24" customFormat="1"/>
    <row r="310" s="24" customFormat="1"/>
    <row r="311" s="24" customFormat="1"/>
    <row r="312" s="24" customFormat="1"/>
    <row r="313" s="24" customFormat="1"/>
    <row r="314" s="24" customFormat="1"/>
    <row r="315" s="24" customFormat="1"/>
    <row r="316" s="24" customFormat="1"/>
    <row r="317" s="24" customFormat="1"/>
    <row r="318" s="24" customFormat="1"/>
    <row r="319" s="24" customFormat="1"/>
    <row r="320" s="24" customFormat="1"/>
    <row r="321" s="24" customFormat="1"/>
    <row r="322" s="24" customFormat="1"/>
    <row r="323" s="24" customFormat="1"/>
    <row r="324" s="24" customFormat="1"/>
    <row r="325" s="24" customFormat="1"/>
    <row r="326" s="24" customFormat="1"/>
    <row r="327" s="24" customFormat="1"/>
    <row r="328" s="24" customFormat="1"/>
    <row r="329" s="24" customFormat="1"/>
    <row r="330" s="24" customFormat="1"/>
    <row r="331" s="24" customFormat="1"/>
    <row r="332" s="24" customFormat="1"/>
    <row r="333" s="24" customFormat="1"/>
    <row r="334" s="24" customFormat="1"/>
    <row r="335" s="24" customFormat="1"/>
    <row r="336" s="24" customFormat="1"/>
    <row r="337" s="24" customFormat="1"/>
    <row r="338" s="24" customFormat="1"/>
    <row r="339" s="24" customFormat="1"/>
    <row r="340" s="24" customFormat="1"/>
    <row r="341" s="24" customFormat="1"/>
    <row r="342" s="24" customFormat="1"/>
    <row r="343" s="24" customFormat="1"/>
    <row r="344" s="24" customFormat="1"/>
    <row r="345" s="24" customFormat="1"/>
    <row r="346" s="24" customFormat="1"/>
    <row r="347" s="24" customFormat="1"/>
    <row r="348" s="24" customFormat="1"/>
    <row r="349" s="24" customFormat="1"/>
    <row r="350" s="24" customFormat="1"/>
    <row r="351" s="24" customFormat="1"/>
    <row r="352" s="24" customFormat="1"/>
    <row r="353" s="24" customFormat="1"/>
    <row r="354" s="24" customFormat="1"/>
    <row r="355" s="24" customFormat="1"/>
    <row r="356" s="24" customFormat="1"/>
    <row r="357" s="24" customFormat="1"/>
    <row r="358" s="24" customFormat="1"/>
    <row r="359" s="24" customFormat="1"/>
    <row r="360" s="24" customFormat="1"/>
    <row r="361" s="24" customFormat="1"/>
    <row r="362" s="24" customFormat="1"/>
    <row r="363" s="24" customFormat="1"/>
    <row r="364" s="24" customFormat="1"/>
    <row r="365" s="24" customFormat="1"/>
  </sheetData>
  <sheetProtection sheet="1" objects="1" scenarios="1"/>
  <mergeCells count="1">
    <mergeCell ref="K5:O5"/>
  </mergeCells>
  <pageMargins left="0.70866141732283472" right="0.70866141732283472" top="0.74803149606299213" bottom="0.74803149606299213" header="0.31496062992125984" footer="0.31496062992125984"/>
  <pageSetup paperSize="8" scale="9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O365"/>
  <sheetViews>
    <sheetView showGridLines="0" zoomScale="80" zoomScaleNormal="80" zoomScaleSheetLayoutView="85" workbookViewId="0">
      <selection sqref="A1:XFD1048576"/>
    </sheetView>
  </sheetViews>
  <sheetFormatPr defaultColWidth="8.84375" defaultRowHeight="15.5"/>
  <cols>
    <col min="1" max="1" width="1.84375" style="24" customWidth="1"/>
    <col min="2" max="2" width="2.69140625" style="24" customWidth="1"/>
    <col min="3" max="3" width="6.23046875" style="49" customWidth="1"/>
    <col min="4" max="4" width="28.23046875" style="49" customWidth="1"/>
    <col min="5" max="5" width="5.07421875" style="49" customWidth="1"/>
    <col min="6" max="6" width="4.69140625" style="49" customWidth="1"/>
    <col min="7" max="7" width="1.3046875" style="24" customWidth="1"/>
    <col min="8" max="9" width="11" style="49" customWidth="1"/>
    <col min="10" max="10" width="2.3046875" style="24" customWidth="1"/>
    <col min="11" max="15" width="11" style="49" customWidth="1"/>
    <col min="16" max="17" width="2.69140625" style="24" customWidth="1"/>
    <col min="18" max="82" width="8.84375" style="24"/>
    <col min="83" max="16384" width="8.84375" style="49"/>
  </cols>
  <sheetData>
    <row r="1" spans="2:93" s="24" customFormat="1" ht="16" thickBot="1"/>
    <row r="2" spans="2:93" s="24" customFormat="1">
      <c r="B2" s="25"/>
      <c r="C2" s="26"/>
      <c r="D2" s="27"/>
      <c r="E2" s="28"/>
      <c r="F2" s="28"/>
      <c r="G2" s="27"/>
      <c r="H2" s="27"/>
      <c r="I2" s="27"/>
      <c r="J2" s="27"/>
      <c r="K2" s="27"/>
      <c r="L2" s="27"/>
      <c r="M2" s="27"/>
      <c r="N2" s="27"/>
      <c r="O2" s="27"/>
      <c r="P2" s="29"/>
      <c r="Q2" s="30"/>
    </row>
    <row r="3" spans="2:93" s="24" customFormat="1">
      <c r="B3" s="31"/>
      <c r="C3" s="32" t="s">
        <v>200</v>
      </c>
      <c r="D3" s="30"/>
      <c r="E3" s="33"/>
      <c r="F3" s="34"/>
      <c r="G3" s="30"/>
      <c r="H3" s="30"/>
      <c r="I3" s="30"/>
      <c r="J3" s="30"/>
      <c r="K3" s="30"/>
      <c r="L3" s="30"/>
      <c r="M3" s="30"/>
      <c r="N3" s="30"/>
      <c r="O3" s="30"/>
      <c r="P3" s="35"/>
      <c r="Q3" s="30"/>
    </row>
    <row r="4" spans="2:93" s="24" customFormat="1">
      <c r="B4" s="31"/>
      <c r="C4" s="36" t="s">
        <v>209</v>
      </c>
      <c r="D4" s="30"/>
      <c r="E4" s="33"/>
      <c r="F4" s="34"/>
      <c r="G4" s="30"/>
      <c r="H4" s="30"/>
      <c r="I4" s="30"/>
      <c r="J4" s="30"/>
      <c r="K4" s="30"/>
      <c r="L4" s="30"/>
      <c r="M4" s="30"/>
      <c r="N4" s="30"/>
      <c r="O4" s="30"/>
      <c r="P4" s="35"/>
      <c r="Q4" s="30"/>
    </row>
    <row r="5" spans="2:93" s="24" customFormat="1">
      <c r="B5" s="31"/>
      <c r="C5" s="37"/>
      <c r="D5" s="30"/>
      <c r="E5" s="33"/>
      <c r="F5" s="33"/>
      <c r="G5" s="30"/>
      <c r="H5" s="30"/>
      <c r="I5" s="30"/>
      <c r="J5" s="30"/>
      <c r="K5" s="250" t="s">
        <v>353</v>
      </c>
      <c r="L5" s="251"/>
      <c r="M5" s="251"/>
      <c r="N5" s="251"/>
      <c r="O5" s="252"/>
      <c r="P5" s="35"/>
      <c r="Q5" s="30"/>
    </row>
    <row r="6" spans="2:93" s="38" customFormat="1">
      <c r="B6" s="39"/>
      <c r="C6" s="40"/>
      <c r="D6" s="33"/>
      <c r="E6" s="33"/>
      <c r="F6" s="33"/>
      <c r="G6" s="33"/>
      <c r="H6" s="41">
        <v>-2</v>
      </c>
      <c r="I6" s="41">
        <v>-1</v>
      </c>
      <c r="J6" s="42"/>
      <c r="K6" s="41">
        <v>1</v>
      </c>
      <c r="L6" s="41">
        <v>2</v>
      </c>
      <c r="M6" s="41">
        <v>3</v>
      </c>
      <c r="N6" s="41">
        <v>4</v>
      </c>
      <c r="O6" s="41">
        <v>5</v>
      </c>
      <c r="P6" s="43"/>
      <c r="Q6" s="33"/>
    </row>
    <row r="7" spans="2:93">
      <c r="B7" s="31"/>
      <c r="C7" s="44"/>
      <c r="D7" s="45"/>
      <c r="E7" s="46"/>
      <c r="F7" s="46"/>
      <c r="G7" s="30"/>
      <c r="H7" s="47" t="s">
        <v>17</v>
      </c>
      <c r="I7" s="47" t="s">
        <v>17</v>
      </c>
      <c r="J7" s="48"/>
      <c r="K7" s="47" t="s">
        <v>17</v>
      </c>
      <c r="L7" s="47" t="s">
        <v>17</v>
      </c>
      <c r="M7" s="47" t="s">
        <v>17</v>
      </c>
      <c r="N7" s="47" t="s">
        <v>17</v>
      </c>
      <c r="O7" s="47" t="s">
        <v>17</v>
      </c>
      <c r="P7" s="35"/>
      <c r="Q7" s="30"/>
    </row>
    <row r="8" spans="2:93">
      <c r="B8" s="31"/>
      <c r="C8" s="50"/>
      <c r="D8" s="51" t="s">
        <v>7</v>
      </c>
      <c r="E8" s="47" t="s">
        <v>8</v>
      </c>
      <c r="F8" s="47" t="s">
        <v>9</v>
      </c>
      <c r="G8" s="30"/>
      <c r="H8" s="47" t="s">
        <v>16</v>
      </c>
      <c r="I8" s="47" t="s">
        <v>16</v>
      </c>
      <c r="J8" s="48"/>
      <c r="K8" s="47" t="s">
        <v>16</v>
      </c>
      <c r="L8" s="47" t="s">
        <v>14</v>
      </c>
      <c r="M8" s="47" t="s">
        <v>14</v>
      </c>
      <c r="N8" s="47" t="s">
        <v>16</v>
      </c>
      <c r="O8" s="47" t="s">
        <v>16</v>
      </c>
      <c r="P8" s="35"/>
      <c r="Q8" s="30"/>
    </row>
    <row r="9" spans="2:93" s="24" customFormat="1">
      <c r="B9" s="31"/>
      <c r="C9" s="52"/>
      <c r="D9" s="53"/>
      <c r="E9" s="54"/>
      <c r="F9" s="54"/>
      <c r="G9" s="30"/>
      <c r="H9" s="55" t="s">
        <v>18</v>
      </c>
      <c r="I9" s="55" t="s">
        <v>19</v>
      </c>
      <c r="J9" s="56"/>
      <c r="K9" s="55" t="s">
        <v>415</v>
      </c>
      <c r="L9" s="55" t="s">
        <v>416</v>
      </c>
      <c r="M9" s="55" t="s">
        <v>417</v>
      </c>
      <c r="N9" s="55" t="s">
        <v>418</v>
      </c>
      <c r="O9" s="55" t="s">
        <v>439</v>
      </c>
      <c r="P9" s="35"/>
      <c r="Q9" s="30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</row>
    <row r="10" spans="2:93" s="24" customFormat="1">
      <c r="B10" s="31"/>
      <c r="C10" s="30"/>
      <c r="D10" s="30"/>
      <c r="E10" s="33"/>
      <c r="F10" s="33"/>
      <c r="G10" s="30"/>
      <c r="H10" s="40"/>
      <c r="I10" s="40"/>
      <c r="J10" s="40"/>
      <c r="K10" s="40"/>
      <c r="L10" s="40"/>
      <c r="M10" s="40"/>
      <c r="N10" s="40"/>
      <c r="O10" s="40"/>
      <c r="P10" s="35"/>
      <c r="Q10" s="30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</row>
    <row r="11" spans="2:93" s="24" customFormat="1">
      <c r="B11" s="31"/>
      <c r="C11" s="57" t="s">
        <v>0</v>
      </c>
      <c r="D11" s="58" t="s">
        <v>105</v>
      </c>
      <c r="E11" s="59"/>
      <c r="F11" s="30"/>
      <c r="G11" s="30"/>
      <c r="H11" s="40"/>
      <c r="I11" s="40"/>
      <c r="J11" s="40"/>
      <c r="K11" s="40"/>
      <c r="L11" s="40"/>
      <c r="M11" s="40"/>
      <c r="N11" s="40"/>
      <c r="O11" s="40"/>
      <c r="P11" s="35"/>
      <c r="Q11" s="30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</row>
    <row r="12" spans="2:93" s="24" customFormat="1">
      <c r="B12" s="31"/>
      <c r="C12" s="60">
        <v>1</v>
      </c>
      <c r="D12" s="61" t="s">
        <v>50</v>
      </c>
      <c r="E12" s="62" t="s">
        <v>40</v>
      </c>
      <c r="F12" s="63">
        <v>1</v>
      </c>
      <c r="G12" s="30"/>
      <c r="H12" s="143"/>
      <c r="I12" s="143"/>
      <c r="J12" s="138"/>
      <c r="K12" s="139"/>
      <c r="L12" s="139"/>
      <c r="M12" s="139"/>
      <c r="N12" s="139"/>
      <c r="O12" s="139"/>
      <c r="P12" s="35"/>
      <c r="Q12" s="30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</row>
    <row r="13" spans="2:93" s="24" customFormat="1">
      <c r="B13" s="31"/>
      <c r="C13" s="60">
        <f>C12+1</f>
        <v>2</v>
      </c>
      <c r="D13" s="61" t="s">
        <v>47</v>
      </c>
      <c r="E13" s="62" t="s">
        <v>40</v>
      </c>
      <c r="F13" s="63">
        <v>1</v>
      </c>
      <c r="G13" s="30"/>
      <c r="H13" s="143"/>
      <c r="I13" s="143"/>
      <c r="J13" s="138"/>
      <c r="K13" s="139"/>
      <c r="L13" s="139"/>
      <c r="M13" s="139"/>
      <c r="N13" s="139"/>
      <c r="O13" s="139"/>
      <c r="P13" s="35"/>
      <c r="Q13" s="30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</row>
    <row r="14" spans="2:93" s="24" customFormat="1">
      <c r="B14" s="31"/>
      <c r="C14" s="60">
        <f>C13+1</f>
        <v>3</v>
      </c>
      <c r="D14" s="61" t="s">
        <v>48</v>
      </c>
      <c r="E14" s="62" t="s">
        <v>40</v>
      </c>
      <c r="F14" s="63">
        <v>1</v>
      </c>
      <c r="G14" s="30"/>
      <c r="H14" s="143"/>
      <c r="I14" s="143"/>
      <c r="J14" s="138"/>
      <c r="K14" s="139"/>
      <c r="L14" s="139"/>
      <c r="M14" s="139"/>
      <c r="N14" s="139"/>
      <c r="O14" s="139"/>
      <c r="P14" s="35"/>
      <c r="Q14" s="30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</row>
    <row r="15" spans="2:93" s="24" customFormat="1">
      <c r="B15" s="31"/>
      <c r="C15" s="60">
        <f>C14+1</f>
        <v>4</v>
      </c>
      <c r="D15" s="61" t="s">
        <v>49</v>
      </c>
      <c r="E15" s="62" t="s">
        <v>40</v>
      </c>
      <c r="F15" s="63">
        <v>1</v>
      </c>
      <c r="G15" s="30"/>
      <c r="H15" s="143"/>
      <c r="I15" s="143"/>
      <c r="J15" s="138"/>
      <c r="K15" s="139"/>
      <c r="L15" s="139"/>
      <c r="M15" s="139"/>
      <c r="N15" s="139"/>
      <c r="O15" s="139"/>
      <c r="P15" s="35"/>
      <c r="Q15" s="30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</row>
    <row r="16" spans="2:93" s="24" customFormat="1">
      <c r="B16" s="31"/>
      <c r="C16" s="60">
        <f>C15+1</f>
        <v>5</v>
      </c>
      <c r="D16" s="61" t="s">
        <v>51</v>
      </c>
      <c r="E16" s="62" t="s">
        <v>40</v>
      </c>
      <c r="F16" s="63">
        <v>1</v>
      </c>
      <c r="G16" s="30"/>
      <c r="H16" s="143"/>
      <c r="I16" s="143"/>
      <c r="J16" s="138"/>
      <c r="K16" s="139"/>
      <c r="L16" s="139"/>
      <c r="M16" s="139"/>
      <c r="N16" s="139"/>
      <c r="O16" s="139"/>
      <c r="P16" s="65"/>
      <c r="Q16" s="30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</row>
    <row r="17" spans="1:93" s="24" customFormat="1">
      <c r="B17" s="31"/>
      <c r="C17" s="60">
        <f>C16+1</f>
        <v>6</v>
      </c>
      <c r="D17" s="61" t="s">
        <v>41</v>
      </c>
      <c r="E17" s="62" t="s">
        <v>40</v>
      </c>
      <c r="F17" s="63">
        <v>1</v>
      </c>
      <c r="G17" s="30"/>
      <c r="H17" s="145">
        <f>SUM(H12:H16)</f>
        <v>0</v>
      </c>
      <c r="I17" s="145">
        <f>SUM(I12:I16)</f>
        <v>0</v>
      </c>
      <c r="J17" s="146"/>
      <c r="K17" s="147">
        <f>SUM(K12:K16)</f>
        <v>0</v>
      </c>
      <c r="L17" s="147">
        <f>SUM(L12:L16)</f>
        <v>0</v>
      </c>
      <c r="M17" s="147">
        <f>SUM(M12:M16)</f>
        <v>0</v>
      </c>
      <c r="N17" s="147">
        <f>SUM(N12:N16)</f>
        <v>0</v>
      </c>
      <c r="O17" s="147">
        <f>SUM(O12:O16)</f>
        <v>0</v>
      </c>
      <c r="P17" s="35"/>
      <c r="Q17" s="30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</row>
    <row r="18" spans="1:93" s="24" customFormat="1">
      <c r="B18" s="31"/>
      <c r="C18" s="30"/>
      <c r="D18" s="30"/>
      <c r="E18" s="33"/>
      <c r="F18" s="33"/>
      <c r="G18" s="30"/>
      <c r="H18" s="127"/>
      <c r="I18" s="127"/>
      <c r="J18" s="40"/>
      <c r="K18" s="127"/>
      <c r="L18" s="127"/>
      <c r="M18" s="127"/>
      <c r="N18" s="127"/>
      <c r="O18" s="127"/>
      <c r="P18" s="35"/>
      <c r="Q18" s="30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</row>
    <row r="19" spans="1:93" s="24" customFormat="1">
      <c r="B19" s="31"/>
      <c r="C19" s="57" t="s">
        <v>1</v>
      </c>
      <c r="D19" s="71" t="s">
        <v>52</v>
      </c>
      <c r="E19" s="33"/>
      <c r="F19" s="33"/>
      <c r="G19" s="30"/>
      <c r="H19" s="81"/>
      <c r="I19" s="81"/>
      <c r="J19" s="81"/>
      <c r="K19" s="81"/>
      <c r="L19" s="81"/>
      <c r="M19" s="81"/>
      <c r="N19" s="81"/>
      <c r="O19" s="81"/>
      <c r="P19" s="35"/>
      <c r="Q19" s="30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</row>
    <row r="20" spans="1:93" s="24" customFormat="1">
      <c r="B20" s="31"/>
      <c r="C20" s="60">
        <v>7</v>
      </c>
      <c r="D20" s="61" t="s">
        <v>104</v>
      </c>
      <c r="E20" s="62" t="s">
        <v>38</v>
      </c>
      <c r="F20" s="63">
        <v>3</v>
      </c>
      <c r="G20" s="30"/>
      <c r="H20" s="7"/>
      <c r="I20" s="7"/>
      <c r="J20" s="12"/>
      <c r="K20" s="9"/>
      <c r="L20" s="9"/>
      <c r="M20" s="9"/>
      <c r="N20" s="9"/>
      <c r="O20" s="9"/>
      <c r="P20" s="35"/>
      <c r="Q20" s="30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</row>
    <row r="21" spans="1:93" s="24" customFormat="1">
      <c r="B21" s="31"/>
      <c r="C21" s="60">
        <f>C20+1</f>
        <v>8</v>
      </c>
      <c r="D21" s="68" t="s">
        <v>53</v>
      </c>
      <c r="E21" s="62" t="s">
        <v>38</v>
      </c>
      <c r="F21" s="63">
        <v>3</v>
      </c>
      <c r="G21" s="30"/>
      <c r="H21" s="7"/>
      <c r="I21" s="7"/>
      <c r="J21" s="12"/>
      <c r="K21" s="9"/>
      <c r="L21" s="9"/>
      <c r="M21" s="9"/>
      <c r="N21" s="9"/>
      <c r="O21" s="9"/>
      <c r="P21" s="35"/>
      <c r="Q21" s="30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</row>
    <row r="22" spans="1:93" s="24" customFormat="1">
      <c r="B22" s="31"/>
      <c r="C22" s="60">
        <f t="shared" ref="C22:C24" si="0">C21+1</f>
        <v>9</v>
      </c>
      <c r="D22" s="68" t="s">
        <v>54</v>
      </c>
      <c r="E22" s="62" t="s">
        <v>38</v>
      </c>
      <c r="F22" s="63">
        <v>3</v>
      </c>
      <c r="G22" s="30"/>
      <c r="H22" s="7"/>
      <c r="I22" s="7"/>
      <c r="J22" s="12"/>
      <c r="K22" s="9"/>
      <c r="L22" s="9"/>
      <c r="M22" s="9"/>
      <c r="N22" s="9"/>
      <c r="O22" s="9"/>
      <c r="P22" s="35"/>
      <c r="Q22" s="30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</row>
    <row r="23" spans="1:93" s="24" customFormat="1">
      <c r="B23" s="31"/>
      <c r="C23" s="60">
        <f t="shared" si="0"/>
        <v>10</v>
      </c>
      <c r="D23" s="68" t="s">
        <v>107</v>
      </c>
      <c r="E23" s="62" t="s">
        <v>38</v>
      </c>
      <c r="F23" s="63">
        <v>3</v>
      </c>
      <c r="G23" s="30"/>
      <c r="H23" s="7"/>
      <c r="I23" s="7"/>
      <c r="J23" s="12"/>
      <c r="K23" s="9"/>
      <c r="L23" s="9"/>
      <c r="M23" s="9"/>
      <c r="N23" s="9"/>
      <c r="O23" s="9"/>
      <c r="P23" s="35"/>
      <c r="Q23" s="30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</row>
    <row r="24" spans="1:93" s="24" customFormat="1">
      <c r="B24" s="31"/>
      <c r="C24" s="60">
        <f t="shared" si="0"/>
        <v>11</v>
      </c>
      <c r="D24" s="68" t="s">
        <v>58</v>
      </c>
      <c r="E24" s="62" t="s">
        <v>38</v>
      </c>
      <c r="F24" s="63">
        <v>3</v>
      </c>
      <c r="G24" s="30"/>
      <c r="H24" s="20">
        <f>SUM(H20:H23)</f>
        <v>0</v>
      </c>
      <c r="I24" s="20">
        <f>SUM(I20:I23)</f>
        <v>0</v>
      </c>
      <c r="J24" s="12"/>
      <c r="K24" s="21">
        <f>SUM(K20:K23)</f>
        <v>0</v>
      </c>
      <c r="L24" s="21">
        <f>SUM(L20:L23)</f>
        <v>0</v>
      </c>
      <c r="M24" s="21">
        <f>SUM(M20:M23)</f>
        <v>0</v>
      </c>
      <c r="N24" s="21">
        <f>SUM(N20:N23)</f>
        <v>0</v>
      </c>
      <c r="O24" s="21">
        <f>SUM(O20:O23)</f>
        <v>0</v>
      </c>
      <c r="P24" s="35"/>
      <c r="Q24" s="30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</row>
    <row r="25" spans="1:93" s="24" customFormat="1">
      <c r="B25" s="31"/>
      <c r="C25" s="30"/>
      <c r="D25" s="30"/>
      <c r="E25" s="33"/>
      <c r="F25" s="33"/>
      <c r="G25" s="30"/>
      <c r="H25" s="10"/>
      <c r="I25" s="10"/>
      <c r="J25" s="10"/>
      <c r="K25" s="10"/>
      <c r="L25" s="10"/>
      <c r="M25" s="10"/>
      <c r="N25" s="10"/>
      <c r="O25" s="10"/>
      <c r="P25" s="35"/>
      <c r="Q25" s="30"/>
    </row>
    <row r="26" spans="1:93" s="24" customFormat="1">
      <c r="A26" s="73"/>
      <c r="C26" s="57" t="s">
        <v>10</v>
      </c>
      <c r="D26" s="71" t="s">
        <v>55</v>
      </c>
      <c r="E26" s="33"/>
      <c r="F26" s="33"/>
      <c r="G26" s="30"/>
      <c r="H26" s="16"/>
      <c r="I26" s="16"/>
      <c r="J26" s="16"/>
      <c r="K26" s="16"/>
      <c r="L26" s="16"/>
      <c r="M26" s="16"/>
      <c r="N26" s="16"/>
      <c r="O26" s="16"/>
      <c r="P26" s="73"/>
    </row>
    <row r="27" spans="1:93" s="24" customFormat="1">
      <c r="A27" s="73"/>
      <c r="C27" s="60">
        <v>12</v>
      </c>
      <c r="D27" s="61" t="s">
        <v>57</v>
      </c>
      <c r="E27" s="62" t="s">
        <v>38</v>
      </c>
      <c r="F27" s="63">
        <v>3</v>
      </c>
      <c r="G27" s="30"/>
      <c r="H27" s="7"/>
      <c r="I27" s="7"/>
      <c r="J27" s="12"/>
      <c r="K27" s="9"/>
      <c r="L27" s="9"/>
      <c r="M27" s="9"/>
      <c r="N27" s="9"/>
      <c r="O27" s="9"/>
      <c r="P27" s="73"/>
    </row>
    <row r="28" spans="1:93" s="24" customFormat="1">
      <c r="A28" s="73"/>
      <c r="C28" s="60">
        <f t="shared" ref="C28:C29" si="1">C27+1</f>
        <v>13</v>
      </c>
      <c r="D28" s="61" t="s">
        <v>106</v>
      </c>
      <c r="E28" s="62" t="s">
        <v>38</v>
      </c>
      <c r="F28" s="63">
        <v>3</v>
      </c>
      <c r="G28" s="30"/>
      <c r="H28" s="7"/>
      <c r="I28" s="7"/>
      <c r="J28" s="12"/>
      <c r="K28" s="9"/>
      <c r="L28" s="9"/>
      <c r="M28" s="9"/>
      <c r="N28" s="9"/>
      <c r="O28" s="9"/>
      <c r="P28" s="73"/>
    </row>
    <row r="29" spans="1:93" s="24" customFormat="1">
      <c r="A29" s="73"/>
      <c r="C29" s="60">
        <f t="shared" si="1"/>
        <v>14</v>
      </c>
      <c r="D29" s="68" t="s">
        <v>59</v>
      </c>
      <c r="E29" s="62" t="s">
        <v>38</v>
      </c>
      <c r="F29" s="63">
        <v>3</v>
      </c>
      <c r="G29" s="30"/>
      <c r="H29" s="20">
        <f>SUM(H27:H28)</f>
        <v>0</v>
      </c>
      <c r="I29" s="20">
        <f>SUM(I27:I28)</f>
        <v>0</v>
      </c>
      <c r="J29" s="12"/>
      <c r="K29" s="21">
        <f>SUM(K27:K28)</f>
        <v>0</v>
      </c>
      <c r="L29" s="21">
        <f>SUM(L27:L28)</f>
        <v>0</v>
      </c>
      <c r="M29" s="21">
        <f>SUM(M27:M28)</f>
        <v>0</v>
      </c>
      <c r="N29" s="21">
        <f>SUM(N27:N28)</f>
        <v>0</v>
      </c>
      <c r="O29" s="21">
        <f>SUM(O27:O28)</f>
        <v>0</v>
      </c>
      <c r="P29" s="73"/>
    </row>
    <row r="30" spans="1:93" s="24" customFormat="1">
      <c r="A30" s="73"/>
      <c r="H30" s="18"/>
      <c r="I30" s="18"/>
      <c r="J30" s="18"/>
      <c r="K30" s="18"/>
      <c r="L30" s="18"/>
      <c r="M30" s="18"/>
      <c r="N30" s="18"/>
      <c r="O30" s="18"/>
      <c r="P30" s="73"/>
    </row>
    <row r="31" spans="1:93" s="24" customFormat="1">
      <c r="A31" s="73"/>
      <c r="C31" s="57" t="s">
        <v>11</v>
      </c>
      <c r="D31" s="71" t="s">
        <v>56</v>
      </c>
      <c r="E31" s="33"/>
      <c r="F31" s="33"/>
      <c r="G31" s="30"/>
      <c r="H31" s="16"/>
      <c r="I31" s="16"/>
      <c r="J31" s="16"/>
      <c r="K31" s="16"/>
      <c r="L31" s="16"/>
      <c r="M31" s="16"/>
      <c r="N31" s="16"/>
      <c r="O31" s="16"/>
      <c r="P31" s="73"/>
    </row>
    <row r="32" spans="1:93" s="24" customFormat="1">
      <c r="A32" s="73"/>
      <c r="C32" s="60">
        <v>15</v>
      </c>
      <c r="D32" s="61" t="s">
        <v>56</v>
      </c>
      <c r="E32" s="62" t="s">
        <v>38</v>
      </c>
      <c r="F32" s="63">
        <v>3</v>
      </c>
      <c r="G32" s="30"/>
      <c r="H32" s="7"/>
      <c r="I32" s="7"/>
      <c r="J32" s="12"/>
      <c r="K32" s="9"/>
      <c r="L32" s="9"/>
      <c r="M32" s="9"/>
      <c r="N32" s="9"/>
      <c r="O32" s="9"/>
      <c r="P32" s="73"/>
    </row>
    <row r="33" spans="1:16" s="24" customFormat="1">
      <c r="A33" s="73"/>
      <c r="H33" s="18"/>
      <c r="I33" s="18"/>
      <c r="J33" s="18"/>
      <c r="K33" s="18"/>
      <c r="L33" s="18"/>
      <c r="M33" s="18"/>
      <c r="N33" s="18"/>
      <c r="O33" s="18"/>
      <c r="P33" s="73"/>
    </row>
    <row r="34" spans="1:16" s="24" customFormat="1">
      <c r="A34" s="73"/>
      <c r="C34" s="57" t="s">
        <v>12</v>
      </c>
      <c r="D34" s="71" t="s">
        <v>36</v>
      </c>
      <c r="E34" s="33"/>
      <c r="F34" s="33"/>
      <c r="G34" s="30"/>
      <c r="H34" s="16"/>
      <c r="I34" s="16"/>
      <c r="J34" s="16"/>
      <c r="K34" s="16"/>
      <c r="L34" s="16"/>
      <c r="M34" s="16"/>
      <c r="N34" s="16"/>
      <c r="O34" s="16"/>
      <c r="P34" s="73"/>
    </row>
    <row r="35" spans="1:16" s="24" customFormat="1">
      <c r="A35" s="73"/>
      <c r="C35" s="60">
        <v>16</v>
      </c>
      <c r="D35" s="61" t="s">
        <v>60</v>
      </c>
      <c r="E35" s="62" t="s">
        <v>38</v>
      </c>
      <c r="F35" s="63">
        <v>3</v>
      </c>
      <c r="G35" s="30"/>
      <c r="H35" s="20">
        <f>H24+H29+H32</f>
        <v>0</v>
      </c>
      <c r="I35" s="20">
        <f>I24+I29+I32</f>
        <v>0</v>
      </c>
      <c r="J35" s="12"/>
      <c r="K35" s="21">
        <f t="shared" ref="K35:O35" si="2">K24+K29+K32</f>
        <v>0</v>
      </c>
      <c r="L35" s="21">
        <f t="shared" si="2"/>
        <v>0</v>
      </c>
      <c r="M35" s="21">
        <f t="shared" si="2"/>
        <v>0</v>
      </c>
      <c r="N35" s="21">
        <f t="shared" si="2"/>
        <v>0</v>
      </c>
      <c r="O35" s="21">
        <f t="shared" si="2"/>
        <v>0</v>
      </c>
      <c r="P35" s="73"/>
    </row>
    <row r="36" spans="1:16" s="24" customFormat="1" ht="16" thickBot="1">
      <c r="A36" s="73"/>
      <c r="B36" s="75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7"/>
    </row>
    <row r="37" spans="1:16" s="24" customFormat="1">
      <c r="C37" s="78"/>
    </row>
    <row r="38" spans="1:16" s="24" customFormat="1"/>
    <row r="39" spans="1:16" s="24" customFormat="1"/>
    <row r="40" spans="1:16" s="24" customFormat="1">
      <c r="C40" s="79" t="s">
        <v>199</v>
      </c>
      <c r="D40" s="80" t="s">
        <v>198</v>
      </c>
      <c r="E40" s="59"/>
      <c r="F40" s="30"/>
      <c r="G40" s="30"/>
      <c r="H40" s="40"/>
      <c r="I40" s="40"/>
      <c r="J40" s="40"/>
      <c r="K40" s="40"/>
      <c r="L40" s="40"/>
      <c r="M40" s="40"/>
      <c r="N40" s="40"/>
      <c r="O40" s="40"/>
    </row>
    <row r="41" spans="1:16" s="24" customFormat="1">
      <c r="C41" s="60">
        <v>6</v>
      </c>
      <c r="D41" s="61" t="s">
        <v>41</v>
      </c>
      <c r="E41" s="62"/>
      <c r="F41" s="63"/>
      <c r="G41" s="30"/>
      <c r="H41" s="60" t="str">
        <f t="shared" ref="H41:O41" si="3">IF(H17=(H12+H13+H14+H15+H16), "OK", "Error")</f>
        <v>OK</v>
      </c>
      <c r="I41" s="60" t="str">
        <f t="shared" si="3"/>
        <v>OK</v>
      </c>
      <c r="J41" s="129"/>
      <c r="K41" s="83" t="str">
        <f t="shared" si="3"/>
        <v>OK</v>
      </c>
      <c r="L41" s="83" t="str">
        <f t="shared" si="3"/>
        <v>OK</v>
      </c>
      <c r="M41" s="83" t="str">
        <f t="shared" si="3"/>
        <v>OK</v>
      </c>
      <c r="N41" s="83" t="str">
        <f t="shared" si="3"/>
        <v>OK</v>
      </c>
      <c r="O41" s="83" t="str">
        <f t="shared" si="3"/>
        <v>OK</v>
      </c>
    </row>
    <row r="42" spans="1:16" s="24" customFormat="1">
      <c r="C42" s="60">
        <f t="shared" ref="C42:C43" si="4">C41+1</f>
        <v>7</v>
      </c>
      <c r="D42" s="68" t="s">
        <v>58</v>
      </c>
      <c r="E42" s="62"/>
      <c r="F42" s="63"/>
      <c r="G42" s="30"/>
      <c r="H42" s="60" t="str">
        <f>IF(H24=(H20+H21+H22+H23), "OK", "Error")</f>
        <v>OK</v>
      </c>
      <c r="I42" s="60" t="str">
        <f>IF(I24=(I20+I21+I22+I23), "OK", "Error")</f>
        <v>OK</v>
      </c>
      <c r="J42" s="129"/>
      <c r="K42" s="83" t="str">
        <f t="shared" ref="K42:O42" si="5">IF(K24=(K20+K21+K22+K23), "OK", "Error")</f>
        <v>OK</v>
      </c>
      <c r="L42" s="83" t="str">
        <f t="shared" si="5"/>
        <v>OK</v>
      </c>
      <c r="M42" s="83" t="str">
        <f t="shared" si="5"/>
        <v>OK</v>
      </c>
      <c r="N42" s="83" t="str">
        <f t="shared" si="5"/>
        <v>OK</v>
      </c>
      <c r="O42" s="83" t="str">
        <f t="shared" si="5"/>
        <v>OK</v>
      </c>
    </row>
    <row r="43" spans="1:16" s="24" customFormat="1">
      <c r="C43" s="60">
        <f t="shared" si="4"/>
        <v>8</v>
      </c>
      <c r="D43" s="68" t="s">
        <v>59</v>
      </c>
      <c r="E43" s="62"/>
      <c r="F43" s="63"/>
      <c r="G43" s="30"/>
      <c r="H43" s="60" t="str">
        <f t="shared" ref="H43:O43" si="6">IF(H29=(H27+H28), "OK", "Error")</f>
        <v>OK</v>
      </c>
      <c r="I43" s="60" t="str">
        <f t="shared" si="6"/>
        <v>OK</v>
      </c>
      <c r="J43" s="129"/>
      <c r="K43" s="83" t="str">
        <f t="shared" si="6"/>
        <v>OK</v>
      </c>
      <c r="L43" s="83" t="str">
        <f t="shared" si="6"/>
        <v>OK</v>
      </c>
      <c r="M43" s="83" t="str">
        <f t="shared" si="6"/>
        <v>OK</v>
      </c>
      <c r="N43" s="83" t="str">
        <f t="shared" si="6"/>
        <v>OK</v>
      </c>
      <c r="O43" s="83" t="str">
        <f t="shared" si="6"/>
        <v>OK</v>
      </c>
    </row>
    <row r="44" spans="1:16" s="24" customFormat="1">
      <c r="C44" s="60">
        <v>16</v>
      </c>
      <c r="D44" s="61" t="s">
        <v>60</v>
      </c>
      <c r="E44" s="62"/>
      <c r="F44" s="63"/>
      <c r="G44" s="30"/>
      <c r="H44" s="60" t="str">
        <f>IF(H35=(H24+H29+H32), "OK", "Error")</f>
        <v>OK</v>
      </c>
      <c r="I44" s="60" t="str">
        <f>IF(I35=(I24+I29+I32), "OK", "Error")</f>
        <v>OK</v>
      </c>
      <c r="J44" s="129"/>
      <c r="K44" s="83" t="str">
        <f t="shared" ref="K44:O44" si="7">IF(K35=(K24+K29+K32), "OK", "Error")</f>
        <v>OK</v>
      </c>
      <c r="L44" s="83" t="str">
        <f t="shared" si="7"/>
        <v>OK</v>
      </c>
      <c r="M44" s="83" t="str">
        <f t="shared" si="7"/>
        <v>OK</v>
      </c>
      <c r="N44" s="83" t="str">
        <f t="shared" si="7"/>
        <v>OK</v>
      </c>
      <c r="O44" s="83" t="str">
        <f t="shared" si="7"/>
        <v>OK</v>
      </c>
    </row>
    <row r="45" spans="1:16" s="24" customFormat="1"/>
    <row r="46" spans="1:16" s="24" customFormat="1"/>
    <row r="47" spans="1:16" s="24" customFormat="1"/>
    <row r="48" spans="1:16" s="24" customFormat="1"/>
    <row r="49" s="24" customFormat="1"/>
    <row r="50" s="24" customFormat="1"/>
    <row r="51" s="24" customFormat="1"/>
    <row r="52" s="24" customFormat="1"/>
    <row r="53" s="24" customFormat="1"/>
    <row r="54" s="24" customFormat="1"/>
    <row r="55" s="24" customFormat="1"/>
    <row r="56" s="24" customFormat="1"/>
    <row r="57" s="24" customFormat="1"/>
    <row r="58" s="24" customFormat="1"/>
    <row r="59" s="24" customFormat="1"/>
    <row r="60" s="24" customFormat="1"/>
    <row r="61" s="24" customFormat="1"/>
    <row r="62" s="24" customFormat="1"/>
    <row r="63" s="24" customFormat="1"/>
    <row r="64" s="24" customFormat="1"/>
    <row r="65" s="24" customFormat="1"/>
    <row r="66" s="24" customFormat="1"/>
    <row r="67" s="24" customFormat="1"/>
    <row r="68" s="24" customFormat="1"/>
    <row r="69" s="24" customFormat="1"/>
    <row r="70" s="24" customFormat="1"/>
    <row r="71" s="24" customFormat="1"/>
    <row r="72" s="24" customFormat="1"/>
    <row r="73" s="24" customFormat="1"/>
    <row r="74" s="24" customFormat="1"/>
    <row r="75" s="24" customFormat="1"/>
    <row r="76" s="24" customFormat="1"/>
    <row r="77" s="24" customFormat="1"/>
    <row r="78" s="24" customFormat="1"/>
    <row r="79" s="24" customFormat="1"/>
    <row r="80" s="24" customFormat="1"/>
    <row r="81" s="24" customFormat="1"/>
    <row r="82" s="24" customFormat="1"/>
    <row r="83" s="24" customFormat="1"/>
    <row r="84" s="24" customFormat="1"/>
    <row r="85" s="24" customFormat="1"/>
    <row r="86" s="24" customFormat="1"/>
    <row r="87" s="24" customFormat="1"/>
    <row r="88" s="24" customFormat="1"/>
    <row r="89" s="24" customFormat="1"/>
    <row r="90" s="24" customFormat="1"/>
    <row r="91" s="24" customFormat="1"/>
    <row r="92" s="24" customFormat="1"/>
    <row r="93" s="24" customFormat="1"/>
    <row r="94" s="24" customFormat="1"/>
    <row r="95" s="24" customFormat="1"/>
    <row r="96" s="24" customFormat="1"/>
    <row r="97" s="24" customFormat="1"/>
    <row r="98" s="24" customFormat="1"/>
    <row r="99" s="24" customFormat="1"/>
    <row r="100" s="24" customFormat="1"/>
    <row r="101" s="24" customFormat="1"/>
    <row r="102" s="24" customFormat="1"/>
    <row r="103" s="24" customFormat="1"/>
    <row r="104" s="24" customFormat="1"/>
    <row r="105" s="24" customFormat="1"/>
    <row r="106" s="24" customFormat="1"/>
    <row r="107" s="24" customFormat="1"/>
    <row r="108" s="24" customFormat="1"/>
    <row r="109" s="24" customFormat="1"/>
    <row r="110" s="24" customFormat="1"/>
    <row r="111" s="24" customFormat="1"/>
    <row r="112" s="24" customFormat="1"/>
    <row r="113" s="24" customFormat="1"/>
    <row r="114" s="24" customFormat="1"/>
    <row r="115" s="24" customFormat="1"/>
    <row r="116" s="24" customFormat="1"/>
    <row r="117" s="24" customFormat="1"/>
    <row r="118" s="24" customFormat="1"/>
    <row r="119" s="24" customFormat="1"/>
    <row r="120" s="24" customFormat="1"/>
    <row r="121" s="24" customFormat="1"/>
    <row r="122" s="24" customFormat="1"/>
    <row r="123" s="24" customFormat="1"/>
    <row r="124" s="24" customFormat="1"/>
    <row r="125" s="24" customFormat="1"/>
    <row r="126" s="24" customFormat="1"/>
    <row r="127" s="24" customFormat="1"/>
    <row r="128" s="24" customFormat="1"/>
    <row r="129" s="24" customFormat="1"/>
    <row r="130" s="24" customFormat="1"/>
    <row r="131" s="24" customFormat="1"/>
    <row r="132" s="24" customFormat="1"/>
    <row r="133" s="24" customFormat="1"/>
    <row r="134" s="24" customFormat="1"/>
    <row r="135" s="24" customFormat="1"/>
    <row r="136" s="24" customFormat="1"/>
    <row r="137" s="24" customFormat="1"/>
    <row r="138" s="24" customFormat="1"/>
    <row r="139" s="24" customFormat="1"/>
    <row r="140" s="24" customFormat="1"/>
    <row r="141" s="24" customFormat="1"/>
    <row r="142" s="24" customFormat="1"/>
    <row r="143" s="24" customFormat="1"/>
    <row r="144" s="24" customFormat="1"/>
    <row r="145" s="24" customFormat="1"/>
    <row r="146" s="24" customFormat="1"/>
    <row r="147" s="24" customFormat="1"/>
    <row r="148" s="24" customFormat="1"/>
    <row r="149" s="24" customFormat="1"/>
    <row r="150" s="24" customFormat="1"/>
    <row r="151" s="24" customFormat="1"/>
    <row r="152" s="24" customFormat="1"/>
    <row r="153" s="24" customFormat="1"/>
    <row r="154" s="24" customFormat="1"/>
    <row r="155" s="24" customFormat="1"/>
    <row r="156" s="24" customFormat="1"/>
    <row r="157" s="24" customFormat="1"/>
    <row r="158" s="24" customFormat="1"/>
    <row r="159" s="24" customFormat="1"/>
    <row r="160" s="24" customFormat="1"/>
    <row r="161" s="24" customFormat="1"/>
    <row r="162" s="24" customFormat="1"/>
    <row r="163" s="24" customFormat="1"/>
    <row r="164" s="24" customFormat="1"/>
    <row r="165" s="24" customFormat="1"/>
    <row r="166" s="24" customFormat="1"/>
    <row r="167" s="24" customFormat="1"/>
    <row r="168" s="24" customFormat="1"/>
    <row r="169" s="24" customFormat="1"/>
    <row r="170" s="24" customFormat="1"/>
    <row r="171" s="24" customFormat="1"/>
    <row r="172" s="24" customFormat="1"/>
    <row r="173" s="24" customFormat="1"/>
    <row r="174" s="24" customFormat="1"/>
    <row r="175" s="24" customFormat="1"/>
    <row r="176" s="24" customFormat="1"/>
    <row r="177" s="24" customFormat="1"/>
    <row r="178" s="24" customFormat="1"/>
    <row r="179" s="24" customFormat="1"/>
    <row r="180" s="24" customFormat="1"/>
    <row r="181" s="24" customFormat="1"/>
    <row r="182" s="24" customFormat="1"/>
    <row r="183" s="24" customFormat="1"/>
    <row r="184" s="24" customFormat="1"/>
    <row r="185" s="24" customFormat="1"/>
    <row r="186" s="24" customFormat="1"/>
    <row r="187" s="24" customFormat="1"/>
    <row r="188" s="24" customFormat="1"/>
    <row r="189" s="24" customFormat="1"/>
    <row r="190" s="24" customFormat="1"/>
    <row r="191" s="24" customFormat="1"/>
    <row r="192" s="24" customFormat="1"/>
    <row r="193" s="24" customFormat="1"/>
    <row r="194" s="24" customFormat="1"/>
    <row r="195" s="24" customFormat="1"/>
    <row r="196" s="24" customFormat="1"/>
    <row r="197" s="24" customFormat="1"/>
    <row r="198" s="24" customFormat="1"/>
    <row r="199" s="24" customFormat="1"/>
    <row r="200" s="24" customFormat="1"/>
    <row r="201" s="24" customFormat="1"/>
    <row r="202" s="24" customFormat="1"/>
    <row r="203" s="24" customFormat="1"/>
    <row r="204" s="24" customFormat="1"/>
    <row r="205" s="24" customFormat="1"/>
    <row r="206" s="24" customFormat="1"/>
    <row r="207" s="24" customFormat="1"/>
    <row r="208" s="24" customFormat="1"/>
    <row r="209" s="24" customFormat="1"/>
    <row r="210" s="24" customFormat="1"/>
    <row r="211" s="24" customFormat="1"/>
    <row r="212" s="24" customFormat="1"/>
    <row r="213" s="24" customFormat="1"/>
    <row r="214" s="24" customFormat="1"/>
    <row r="215" s="24" customFormat="1"/>
    <row r="216" s="24" customFormat="1"/>
    <row r="217" s="24" customFormat="1"/>
    <row r="218" s="24" customFormat="1"/>
    <row r="219" s="24" customFormat="1"/>
    <row r="220" s="24" customFormat="1"/>
    <row r="221" s="24" customFormat="1"/>
    <row r="222" s="24" customFormat="1"/>
    <row r="223" s="24" customFormat="1"/>
    <row r="224" s="24" customFormat="1"/>
    <row r="225" s="24" customFormat="1"/>
    <row r="226" s="24" customFormat="1"/>
    <row r="227" s="24" customFormat="1"/>
    <row r="228" s="24" customFormat="1"/>
    <row r="229" s="24" customFormat="1"/>
    <row r="230" s="24" customFormat="1"/>
    <row r="231" s="24" customFormat="1"/>
    <row r="232" s="24" customFormat="1"/>
    <row r="233" s="24" customFormat="1"/>
    <row r="234" s="24" customFormat="1"/>
    <row r="235" s="24" customFormat="1"/>
    <row r="236" s="24" customFormat="1"/>
    <row r="237" s="24" customFormat="1"/>
    <row r="238" s="24" customFormat="1"/>
    <row r="239" s="24" customFormat="1"/>
    <row r="240" s="24" customFormat="1"/>
    <row r="241" s="24" customFormat="1"/>
    <row r="242" s="24" customFormat="1"/>
    <row r="243" s="24" customFormat="1"/>
    <row r="244" s="24" customFormat="1"/>
    <row r="245" s="24" customFormat="1"/>
    <row r="246" s="24" customFormat="1"/>
    <row r="247" s="24" customFormat="1"/>
    <row r="248" s="24" customFormat="1"/>
    <row r="249" s="24" customFormat="1"/>
    <row r="250" s="24" customFormat="1"/>
    <row r="251" s="24" customFormat="1"/>
    <row r="252" s="24" customFormat="1"/>
    <row r="253" s="24" customFormat="1"/>
    <row r="254" s="24" customFormat="1"/>
    <row r="255" s="24" customFormat="1"/>
    <row r="256" s="24" customFormat="1"/>
    <row r="257" s="24" customFormat="1"/>
    <row r="258" s="24" customFormat="1"/>
    <row r="259" s="24" customFormat="1"/>
    <row r="260" s="24" customFormat="1"/>
    <row r="261" s="24" customFormat="1"/>
    <row r="262" s="24" customFormat="1"/>
    <row r="263" s="24" customFormat="1"/>
    <row r="264" s="24" customFormat="1"/>
    <row r="265" s="24" customFormat="1"/>
    <row r="266" s="24" customFormat="1"/>
    <row r="267" s="24" customFormat="1"/>
    <row r="268" s="24" customFormat="1"/>
    <row r="269" s="24" customFormat="1"/>
    <row r="270" s="24" customFormat="1"/>
    <row r="271" s="24" customFormat="1"/>
    <row r="272" s="24" customFormat="1"/>
    <row r="273" s="24" customFormat="1"/>
    <row r="274" s="24" customFormat="1"/>
    <row r="275" s="24" customFormat="1"/>
    <row r="276" s="24" customFormat="1"/>
    <row r="277" s="24" customFormat="1"/>
    <row r="278" s="24" customFormat="1"/>
    <row r="279" s="24" customFormat="1"/>
    <row r="280" s="24" customFormat="1"/>
    <row r="281" s="24" customFormat="1"/>
    <row r="282" s="24" customFormat="1"/>
    <row r="283" s="24" customFormat="1"/>
    <row r="284" s="24" customFormat="1"/>
    <row r="285" s="24" customFormat="1"/>
    <row r="286" s="24" customFormat="1"/>
    <row r="287" s="24" customFormat="1"/>
    <row r="288" s="24" customFormat="1"/>
    <row r="289" s="24" customFormat="1"/>
    <row r="290" s="24" customFormat="1"/>
    <row r="291" s="24" customFormat="1"/>
    <row r="292" s="24" customFormat="1"/>
    <row r="293" s="24" customFormat="1"/>
    <row r="294" s="24" customFormat="1"/>
    <row r="295" s="24" customFormat="1"/>
    <row r="296" s="24" customFormat="1"/>
    <row r="297" s="24" customFormat="1"/>
    <row r="298" s="24" customFormat="1"/>
    <row r="299" s="24" customFormat="1"/>
    <row r="300" s="24" customFormat="1"/>
    <row r="301" s="24" customFormat="1"/>
    <row r="302" s="24" customFormat="1"/>
    <row r="303" s="24" customFormat="1"/>
    <row r="304" s="24" customFormat="1"/>
    <row r="305" s="24" customFormat="1"/>
    <row r="306" s="24" customFormat="1"/>
    <row r="307" s="24" customFormat="1"/>
    <row r="308" s="24" customFormat="1"/>
    <row r="309" s="24" customFormat="1"/>
    <row r="310" s="24" customFormat="1"/>
    <row r="311" s="24" customFormat="1"/>
    <row r="312" s="24" customFormat="1"/>
    <row r="313" s="24" customFormat="1"/>
    <row r="314" s="24" customFormat="1"/>
    <row r="315" s="24" customFormat="1"/>
    <row r="316" s="24" customFormat="1"/>
    <row r="317" s="24" customFormat="1"/>
    <row r="318" s="24" customFormat="1"/>
    <row r="319" s="24" customFormat="1"/>
    <row r="320" s="24" customFormat="1"/>
    <row r="321" s="24" customFormat="1"/>
    <row r="322" s="24" customFormat="1"/>
    <row r="323" s="24" customFormat="1"/>
    <row r="324" s="24" customFormat="1"/>
    <row r="325" s="24" customFormat="1"/>
    <row r="326" s="24" customFormat="1"/>
    <row r="327" s="24" customFormat="1"/>
    <row r="328" s="24" customFormat="1"/>
    <row r="329" s="24" customFormat="1"/>
    <row r="330" s="24" customFormat="1"/>
    <row r="331" s="24" customFormat="1"/>
    <row r="332" s="24" customFormat="1"/>
    <row r="333" s="24" customFormat="1"/>
    <row r="334" s="24" customFormat="1"/>
    <row r="335" s="24" customFormat="1"/>
    <row r="336" s="24" customFormat="1"/>
    <row r="337" s="24" customFormat="1"/>
    <row r="338" s="24" customFormat="1"/>
    <row r="339" s="24" customFormat="1"/>
    <row r="340" s="24" customFormat="1"/>
    <row r="341" s="24" customFormat="1"/>
    <row r="342" s="24" customFormat="1"/>
    <row r="343" s="24" customFormat="1"/>
    <row r="344" s="24" customFormat="1"/>
    <row r="345" s="24" customFormat="1"/>
    <row r="346" s="24" customFormat="1"/>
    <row r="347" s="24" customFormat="1"/>
    <row r="348" s="24" customFormat="1"/>
    <row r="349" s="24" customFormat="1"/>
    <row r="350" s="24" customFormat="1"/>
    <row r="351" s="24" customFormat="1"/>
    <row r="352" s="24" customFormat="1"/>
    <row r="353" s="24" customFormat="1"/>
    <row r="354" s="24" customFormat="1"/>
    <row r="355" s="24" customFormat="1"/>
    <row r="356" s="24" customFormat="1"/>
    <row r="357" s="24" customFormat="1"/>
    <row r="358" s="24" customFormat="1"/>
    <row r="359" s="24" customFormat="1"/>
    <row r="360" s="24" customFormat="1"/>
    <row r="361" s="24" customFormat="1"/>
    <row r="362" s="24" customFormat="1"/>
    <row r="363" s="24" customFormat="1"/>
    <row r="364" s="24" customFormat="1"/>
    <row r="365" s="24" customFormat="1"/>
  </sheetData>
  <sheetProtection sheet="1" objects="1" scenarios="1"/>
  <mergeCells count="1">
    <mergeCell ref="K5:O5"/>
  </mergeCells>
  <pageMargins left="0.70866141732283472" right="0.70866141732283472" top="0.74803149606299213" bottom="0.74803149606299213" header="0.31496062992125984" footer="0.31496062992125984"/>
  <pageSetup paperSize="8" scale="9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10</vt:i4>
      </vt:variant>
    </vt:vector>
  </HeadingPairs>
  <TitlesOfParts>
    <vt:vector size="25" baseType="lpstr">
      <vt:lpstr>Index</vt:lpstr>
      <vt:lpstr>Key </vt:lpstr>
      <vt:lpstr>Inflation</vt:lpstr>
      <vt:lpstr>Change Log</vt:lpstr>
      <vt:lpstr>Table 1 - GNI (UK) Costs</vt:lpstr>
      <vt:lpstr>Table 2 - Staff </vt:lpstr>
      <vt:lpstr>Table 2a - Support Staff</vt:lpstr>
      <vt:lpstr>Table 2b - Eng Staff </vt:lpstr>
      <vt:lpstr>Table 2c - GMO Staff</vt:lpstr>
      <vt:lpstr>Table 3 - Admin</vt:lpstr>
      <vt:lpstr>Table 4 - Maintenance</vt:lpstr>
      <vt:lpstr>Table 5 - Uncontrol</vt:lpstr>
      <vt:lpstr>Table 6 - Repex</vt:lpstr>
      <vt:lpstr>Table 7 - Reporting Chapter</vt:lpstr>
      <vt:lpstr>Table 8 - Summary</vt:lpstr>
      <vt:lpstr>Inflation!Print_Area</vt:lpstr>
      <vt:lpstr>'Table 1 - GNI (UK) Costs'!Print_Area</vt:lpstr>
      <vt:lpstr>'Table 2 - Staff '!Print_Area</vt:lpstr>
      <vt:lpstr>'Table 2a - Support Staff'!Print_Area</vt:lpstr>
      <vt:lpstr>'Table 2b - Eng Staff '!Print_Area</vt:lpstr>
      <vt:lpstr>'Table 2c - GMO Staff'!Print_Area</vt:lpstr>
      <vt:lpstr>'Table 3 - Admin'!Print_Area</vt:lpstr>
      <vt:lpstr>'Table 4 - Maintenance'!Print_Area</vt:lpstr>
      <vt:lpstr>'Table 5 - Uncontrol'!Print_Area</vt:lpstr>
      <vt:lpstr>'Table 8 - Summary'!Print_Area</vt:lpstr>
    </vt:vector>
  </TitlesOfParts>
  <Company>OFWAT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ROBERTD</dc:creator>
  <cp:lastModifiedBy>Barnes, Daniel</cp:lastModifiedBy>
  <cp:lastPrinted>2016-06-01T08:37:43Z</cp:lastPrinted>
  <dcterms:created xsi:type="dcterms:W3CDTF">1999-09-27T08:22:29Z</dcterms:created>
  <dcterms:modified xsi:type="dcterms:W3CDTF">2024-02-14T09:57:15Z</dcterms:modified>
</cp:coreProperties>
</file>