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60" windowWidth="20100" windowHeight="9264" activeTab="1"/>
  </bookViews>
  <sheets>
    <sheet name="Input4" sheetId="1" r:id="rId1"/>
    <sheet name="Inflation" sheetId="2" r:id="rId2"/>
  </sheets>
  <externalReferences>
    <externalReference r:id="rId3"/>
  </externalReferences>
  <definedNames>
    <definedName name="_xlnm.Print_Area" localSheetId="1">Inflation!$B$1:$J$19</definedName>
  </definedNames>
  <calcPr calcId="145621" calcMode="manual" calcCompleted="0" calcOnSave="0"/>
</workbook>
</file>

<file path=xl/calcChain.xml><?xml version="1.0" encoding="utf-8"?>
<calcChain xmlns="http://schemas.openxmlformats.org/spreadsheetml/2006/main">
  <c r="U42" i="2"/>
  <c r="Z34"/>
  <c r="Y34"/>
  <c r="X34"/>
  <c r="W34"/>
  <c r="W34" a="1"/>
  <c r="V34"/>
  <c r="Q34"/>
  <c r="P34"/>
  <c r="O34"/>
  <c r="N34"/>
  <c r="M34"/>
  <c r="L34"/>
  <c r="K34"/>
  <c r="J34"/>
  <c r="I34"/>
  <c r="H34"/>
  <c r="G34"/>
  <c r="F34"/>
  <c r="D34"/>
  <c r="Z33"/>
  <c r="Y33"/>
  <c r="X33"/>
  <c r="W33"/>
  <c r="W33" a="1"/>
  <c r="V33"/>
  <c r="Q33"/>
  <c r="P33"/>
  <c r="O33"/>
  <c r="N33"/>
  <c r="M33"/>
  <c r="L33"/>
  <c r="K33"/>
  <c r="J33"/>
  <c r="I33"/>
  <c r="H33"/>
  <c r="G33"/>
  <c r="F33"/>
  <c r="D33"/>
  <c r="Z32"/>
  <c r="Y32"/>
  <c r="X32"/>
  <c r="W32"/>
  <c r="W32" a="1"/>
  <c r="V32"/>
  <c r="Q32"/>
  <c r="P32"/>
  <c r="O32"/>
  <c r="N32"/>
  <c r="M32"/>
  <c r="L32"/>
  <c r="K32"/>
  <c r="J32"/>
  <c r="I32"/>
  <c r="H32"/>
  <c r="G32"/>
  <c r="F32"/>
  <c r="D32"/>
  <c r="Z31"/>
  <c r="Y31"/>
  <c r="X31"/>
  <c r="W31"/>
  <c r="W31" a="1"/>
  <c r="V31"/>
  <c r="Q31"/>
  <c r="P31"/>
  <c r="O31"/>
  <c r="N31"/>
  <c r="M31"/>
  <c r="L31"/>
  <c r="K31"/>
  <c r="J31"/>
  <c r="I31"/>
  <c r="H31"/>
  <c r="G31"/>
  <c r="F31"/>
  <c r="D31"/>
  <c r="Z30"/>
  <c r="Y30"/>
  <c r="X30"/>
  <c r="W30"/>
  <c r="W30" a="1"/>
  <c r="V30"/>
  <c r="Q30"/>
  <c r="P30"/>
  <c r="O30"/>
  <c r="N30"/>
  <c r="M30"/>
  <c r="L30"/>
  <c r="K30"/>
  <c r="J30"/>
  <c r="I30"/>
  <c r="H30"/>
  <c r="G30"/>
  <c r="F30"/>
  <c r="D30"/>
  <c r="Z29"/>
  <c r="Y29"/>
  <c r="X29"/>
  <c r="W29"/>
  <c r="W29" a="1"/>
  <c r="V29"/>
  <c r="Q29"/>
  <c r="P29"/>
  <c r="O29"/>
  <c r="N29"/>
  <c r="M29"/>
  <c r="L29"/>
  <c r="K29"/>
  <c r="J29"/>
  <c r="I29"/>
  <c r="H29"/>
  <c r="G29"/>
  <c r="F29"/>
  <c r="E29"/>
  <c r="D29"/>
  <c r="Z28"/>
  <c r="Y28"/>
  <c r="X28"/>
  <c r="W28"/>
  <c r="W28" a="1"/>
  <c r="V28"/>
  <c r="Q28"/>
  <c r="P28"/>
  <c r="O28"/>
  <c r="N28"/>
  <c r="M28"/>
  <c r="L28"/>
  <c r="K28"/>
  <c r="J28"/>
  <c r="I28"/>
  <c r="H28"/>
  <c r="G28"/>
  <c r="F28"/>
  <c r="E28"/>
  <c r="D28"/>
  <c r="Z27"/>
  <c r="Y27"/>
  <c r="X27"/>
  <c r="W27"/>
  <c r="W27" a="1"/>
  <c r="V27"/>
  <c r="Q27"/>
  <c r="P27"/>
  <c r="O27"/>
  <c r="N27"/>
  <c r="M27"/>
  <c r="L27"/>
  <c r="K27"/>
  <c r="J27"/>
  <c r="I27"/>
  <c r="H27"/>
  <c r="G27"/>
  <c r="F27"/>
  <c r="E27"/>
  <c r="D27"/>
  <c r="Z18"/>
  <c r="Y18"/>
  <c r="X18"/>
  <c r="W18"/>
  <c r="V18"/>
  <c r="U18"/>
  <c r="T18"/>
  <c r="S18"/>
  <c r="R18"/>
  <c r="Q18"/>
  <c r="P18"/>
  <c r="O18"/>
  <c r="N18"/>
  <c r="Z16"/>
  <c r="Y16"/>
  <c r="X16"/>
  <c r="W16"/>
  <c r="V16"/>
  <c r="U16"/>
  <c r="T16"/>
  <c r="S16"/>
  <c r="R16"/>
  <c r="Q16"/>
  <c r="P16"/>
  <c r="O16"/>
  <c r="N16"/>
  <c r="M16"/>
  <c r="L16"/>
  <c r="K16"/>
  <c r="J16"/>
  <c r="I16"/>
  <c r="H16"/>
  <c r="G16"/>
  <c r="F16"/>
  <c r="E16"/>
  <c r="D16"/>
  <c r="C16"/>
  <c r="B16"/>
  <c r="Z13"/>
  <c r="Y13"/>
  <c r="X13"/>
  <c r="W13"/>
  <c r="V13"/>
  <c r="U13"/>
  <c r="T13"/>
  <c r="S13"/>
  <c r="R13"/>
  <c r="Q13"/>
  <c r="P13"/>
  <c r="O13"/>
  <c r="N13"/>
  <c r="M13"/>
  <c r="L13"/>
  <c r="K13"/>
  <c r="J13"/>
  <c r="I13"/>
  <c r="H13"/>
  <c r="G13"/>
  <c r="F13"/>
  <c r="E13"/>
  <c r="D13"/>
  <c r="C13"/>
  <c r="Z12"/>
  <c r="Y12"/>
  <c r="X12"/>
  <c r="W12"/>
  <c r="V12"/>
  <c r="U12"/>
  <c r="T12"/>
  <c r="S12"/>
  <c r="R12"/>
  <c r="Q12"/>
  <c r="P12"/>
  <c r="O12"/>
  <c r="N12"/>
  <c r="M12"/>
  <c r="L12"/>
  <c r="K12"/>
  <c r="J12"/>
  <c r="I12"/>
  <c r="H12"/>
  <c r="G12"/>
  <c r="F12"/>
  <c r="E12"/>
  <c r="D12"/>
  <c r="C12"/>
  <c r="B12"/>
  <c r="B12" a="1"/>
  <c r="Z9"/>
  <c r="Y9"/>
  <c r="X9"/>
  <c r="W9"/>
  <c r="V9"/>
  <c r="U9"/>
  <c r="T9"/>
  <c r="S9"/>
  <c r="R9"/>
  <c r="Q9"/>
  <c r="P9"/>
  <c r="O9"/>
  <c r="N9"/>
  <c r="M9"/>
  <c r="L9"/>
  <c r="K9"/>
  <c r="J9"/>
  <c r="I9"/>
  <c r="H9"/>
  <c r="G9"/>
  <c r="F9"/>
  <c r="E9"/>
  <c r="D9"/>
  <c r="C9"/>
  <c r="B9"/>
  <c r="A9"/>
  <c r="Z8"/>
  <c r="Y8"/>
  <c r="X8"/>
  <c r="W8"/>
  <c r="V8"/>
  <c r="U8"/>
  <c r="T8"/>
  <c r="S8"/>
  <c r="R8"/>
  <c r="Q8"/>
  <c r="P8"/>
  <c r="O8"/>
  <c r="N8"/>
  <c r="M8"/>
  <c r="L8"/>
  <c r="K8"/>
  <c r="J8"/>
  <c r="I8"/>
  <c r="H8"/>
  <c r="G8"/>
  <c r="F8"/>
  <c r="E8"/>
  <c r="D8"/>
  <c r="C8"/>
  <c r="B8"/>
  <c r="A8"/>
  <c r="Z7"/>
  <c r="Y7"/>
  <c r="X7"/>
  <c r="W7"/>
  <c r="V7"/>
  <c r="U7"/>
  <c r="T7"/>
  <c r="S7"/>
  <c r="R7"/>
  <c r="Q7"/>
  <c r="P7"/>
  <c r="O7"/>
  <c r="N7"/>
  <c r="M7"/>
  <c r="L7"/>
  <c r="K7"/>
  <c r="J7"/>
  <c r="I7"/>
  <c r="H7"/>
  <c r="G7"/>
  <c r="F7"/>
  <c r="E7"/>
  <c r="D7"/>
  <c r="C7"/>
  <c r="B7"/>
  <c r="A7"/>
  <c r="Z6"/>
  <c r="Y6"/>
  <c r="X6"/>
  <c r="W6"/>
  <c r="V6"/>
  <c r="U6"/>
  <c r="T6"/>
  <c r="S6"/>
  <c r="R6"/>
  <c r="Q6"/>
  <c r="P6"/>
  <c r="O6"/>
  <c r="N6"/>
  <c r="M6"/>
  <c r="L6"/>
  <c r="K6"/>
  <c r="J6"/>
  <c r="I6"/>
  <c r="H6"/>
  <c r="G6"/>
  <c r="F6"/>
  <c r="E6"/>
  <c r="D6"/>
  <c r="C6"/>
  <c r="B6"/>
  <c r="A6"/>
</calcChain>
</file>

<file path=xl/comments1.xml><?xml version="1.0" encoding="utf-8"?>
<comments xmlns="http://schemas.openxmlformats.org/spreadsheetml/2006/main">
  <authors>
    <author>PJ McCloskey</author>
  </authors>
  <commentList>
    <comment ref="O29" authorId="0">
      <text>
        <r>
          <rPr>
            <b/>
            <sz val="9"/>
            <color indexed="81"/>
            <rFont val="Tahoma"/>
            <family val="2"/>
          </rPr>
          <t>PJ McCloskey:</t>
        </r>
        <r>
          <rPr>
            <sz val="9"/>
            <color indexed="81"/>
            <rFont val="Tahoma"/>
            <family val="2"/>
          </rPr>
          <t xml:space="preserve">
Actuals to this point</t>
        </r>
      </text>
    </comment>
  </commentList>
</comments>
</file>

<file path=xl/sharedStrings.xml><?xml version="1.0" encoding="utf-8"?>
<sst xmlns="http://schemas.openxmlformats.org/spreadsheetml/2006/main" count="121" uniqueCount="103">
  <si>
    <t xml:space="preserve">Source 1 </t>
  </si>
  <si>
    <t>Source 2</t>
  </si>
  <si>
    <t>CHAW</t>
  </si>
  <si>
    <t xml:space="preserve"> January 1987=100</t>
  </si>
  <si>
    <t xml:space="preserve"> Annual</t>
  </si>
  <si>
    <t xml:space="preserve"> average</t>
  </si>
  <si>
    <t xml:space="preserve"> Jan</t>
  </si>
  <si>
    <t xml:space="preserve"> Feb</t>
  </si>
  <si>
    <t xml:space="preserve"> Mar</t>
  </si>
  <si>
    <t xml:space="preserve"> Apr</t>
  </si>
  <si>
    <t xml:space="preserve"> May</t>
  </si>
  <si>
    <t xml:space="preserve"> Jun</t>
  </si>
  <si>
    <t xml:space="preserve"> Jul</t>
  </si>
  <si>
    <t xml:space="preserve"> Aug</t>
  </si>
  <si>
    <t xml:space="preserve"> Sep</t>
  </si>
  <si>
    <t xml:space="preserve"> Oct</t>
  </si>
  <si>
    <t xml:space="preserve"> Nov</t>
  </si>
  <si>
    <t xml:space="preserve"> Dec</t>
  </si>
  <si>
    <t>Office National Statistics</t>
  </si>
  <si>
    <t>http://www.ons.gov.uk/ons/rel/cpi/consumer-price-indices/october-2013/consumer-price-inflation-reference-tables.xls</t>
  </si>
  <si>
    <t xml:space="preserve">  ..</t>
  </si>
  <si>
    <t>1.5 INFLATION</t>
  </si>
  <si>
    <t>RPI</t>
  </si>
  <si>
    <t>year-on-year growth</t>
  </si>
  <si>
    <t>Office Budget Responsibility</t>
  </si>
  <si>
    <t>http://budgetresponsibility.org.uk/pubs/December-2013-EFO-Economy-Supplementary-Tables1.xls</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</si>
  <si>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</si>
  <si>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</si>
  <si>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</si>
  <si>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</si>
  <si>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</si>
  <si>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</si>
  <si>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</si>
  <si>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</si>
  <si>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</si>
  <si>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</si>
  <si>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</si>
  <si>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</si>
  <si>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</si>
  <si>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</si>
  <si>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</si>
  <si>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</si>
  <si>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</si>
  <si>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</si>
  <si>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</si>
  <si>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</si>
  <si>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</si>
  <si>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</si>
  <si>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</si>
  <si>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</si>
  <si>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</si>
  <si>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</si>
  <si>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</si>
  <si>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</si>
  <si>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</si>
  <si>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</si>
  <si>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</si>
  <si>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</si>
  <si>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</si>
  <si>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</si>
  <si>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</si>
  <si>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</si>
  <si>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</si>
  <si>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</si>
  <si>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</si>
  <si>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</si>
  <si>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</si>
  <si>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Notes:</t>
  </si>
  <si>
    <t>RPI, RPIX, CPI and ROSSI inflation and Producer output prices are based on outturn data up to and including October 2012</t>
  </si>
  <si>
    <t>Definitions:</t>
  </si>
  <si>
    <t>All items Retail Prices Index, all items Retail Prices Index excluding mortgage interest payments, all items Consumer Prices Index, all items Retail Price Index excluding mortgage interest payments, council tax, housing depreciation and rents, Producer output prices, all manufacturing products (excluding duty), (percentage change over 12 months) (ONS Consumer Prices Index and Producer Prices Index Statistical Bulletins, identifier: CZBH, CDKQ, D7G7, GUMG, JVZ8 respectively)</t>
  </si>
  <si>
    <t>Consumer expenditure deflator: Households final consumption expenditure at current market prices (ABJQ) plus non-profit institutions (HAYE) divided by Households final consumption expenditure, chained volume measure (ABJR) plus non-profit institutions (HAYO)</t>
  </si>
  <si>
    <t>ONS House Price Index, based on outturn data up to and including September 2012, annual house price growth (House Price Index Statistical Bulletin)</t>
  </si>
  <si>
    <t>Inflation</t>
  </si>
  <si>
    <t>RPI Oct 1993</t>
  </si>
  <si>
    <t>RPI Oct 1994</t>
  </si>
  <si>
    <t>RPI Oct 1995</t>
  </si>
  <si>
    <t>RPI Oct 1996</t>
  </si>
  <si>
    <t>RPI Oct 1997</t>
  </si>
  <si>
    <t>RPI Oct 1998</t>
  </si>
  <si>
    <t>RPI Oct 1999</t>
  </si>
  <si>
    <t>RPI Oct 2000</t>
  </si>
  <si>
    <t>RPI Oct 2001</t>
  </si>
  <si>
    <t>RPI Oct 2002</t>
  </si>
  <si>
    <t>RPI Oct 2003</t>
  </si>
  <si>
    <t>RPI Oct 2004</t>
  </si>
  <si>
    <t>RPI Oct 2005</t>
  </si>
  <si>
    <t>RPI Oct 2006</t>
  </si>
  <si>
    <t>RPI Oct 2007</t>
  </si>
  <si>
    <t>RPI Oct 2008</t>
  </si>
  <si>
    <t>RPI Oct 2009</t>
  </si>
  <si>
    <t>RPI Oct 2010</t>
  </si>
  <si>
    <t>RPI Oct 2011</t>
  </si>
  <si>
    <t>RPI  Oct 2012</t>
  </si>
  <si>
    <t>RPI  Oct 2013</t>
  </si>
  <si>
    <t>RPI  Oct 2014</t>
  </si>
  <si>
    <t>RPI  Oct 2015</t>
  </si>
  <si>
    <t>RPI  Oct 2016</t>
  </si>
  <si>
    <t>RPI  Jun 2017</t>
  </si>
  <si>
    <t>Conversion factor to 2009/10 (Oct 2009) prices</t>
  </si>
  <si>
    <t>Conversion factor from 2009/10 (Oct 2009) prices</t>
  </si>
  <si>
    <t>Combine ONS actuals with OBR Forecasts</t>
  </si>
  <si>
    <t>Check</t>
  </si>
</sst>
</file>

<file path=xl/styles.xml><?xml version="1.0" encoding="utf-8"?>
<styleSheet xmlns="http://schemas.openxmlformats.org/spreadsheetml/2006/main">
  <numFmts count="11">
    <numFmt numFmtId="43" formatCode="_-* #,##0.00_-;\-* #,##0.00_-;_-* &quot;-&quot;??_-;_-@_-"/>
    <numFmt numFmtId="164" formatCode="_ * #,##0.00_ ;_ * \-#,##0.00_ ;_ * &quot;-&quot;??_ ;_ @_ "/>
    <numFmt numFmtId="165" formatCode="_ * #,##0.0_ ;_ * \-#,##0.0_ ;_ * &quot;-&quot;??_ ;_ @_ "/>
    <numFmt numFmtId="166" formatCode="0.0"/>
    <numFmt numFmtId="167" formatCode="_-* #,##0.0_-;\-* #,##0.0_-;_-* &quot;-&quot;??_-;_-@_-"/>
    <numFmt numFmtId="168" formatCode="_ * #,##0.000_ ;_ * \-#,##0.000_ ;_ * &quot;-&quot;??_ ;_ @_ "/>
    <numFmt numFmtId="169" formatCode="#,##0.00;\(#,##0.00\)"/>
    <numFmt numFmtId="170" formatCode="0.0000"/>
    <numFmt numFmtId="171" formatCode="&quot; &quot;#,##0.00&quot; &quot;;&quot;-&quot;#,##0.00&quot; &quot;;&quot; -&quot;00&quot; &quot;;&quot; &quot;@&quot; &quot;"/>
    <numFmt numFmtId="172" formatCode="&quot;£&quot;#,##0.00&quot;m&quot;;\-&quot;£&quot;#,##0.00&quot;m&quot;"/>
    <numFmt numFmtId="173" formatCode="_-[$€-2]* #,##0.00_-;\-[$€-2]* #,##0.00_-;_-[$€-2]* &quot;-&quot;??_-"/>
  </numFmts>
  <fonts count="21">
    <font>
      <sz val="11"/>
      <color theme="1"/>
      <name val="Calibri"/>
      <family val="2"/>
      <scheme val="minor"/>
    </font>
    <font>
      <sz val="11"/>
      <color theme="1"/>
      <name val="Calibri"/>
      <family val="2"/>
      <scheme val="minor"/>
    </font>
    <font>
      <sz val="10"/>
      <name val="Arial"/>
      <family val="2"/>
    </font>
    <font>
      <b/>
      <sz val="10"/>
      <name val="Arial"/>
      <family val="2"/>
    </font>
    <font>
      <u/>
      <sz val="9.35"/>
      <color theme="10"/>
      <name val="Calibri"/>
      <family val="2"/>
    </font>
    <font>
      <b/>
      <sz val="10"/>
      <color indexed="8"/>
      <name val="Futura Bk BT"/>
      <family val="2"/>
    </font>
    <font>
      <sz val="10"/>
      <color indexed="8"/>
      <name val="Futura Bk BT"/>
      <family val="2"/>
    </font>
    <font>
      <sz val="12"/>
      <color indexed="8"/>
      <name val="Futura Bk BT"/>
      <family val="2"/>
    </font>
    <font>
      <sz val="8"/>
      <color indexed="8"/>
      <name val="Futura Bk BT"/>
      <family val="2"/>
    </font>
    <font>
      <sz val="11"/>
      <name val="Calibri"/>
      <family val="2"/>
    </font>
    <font>
      <b/>
      <sz val="11"/>
      <name val="Calibri"/>
      <family val="2"/>
    </font>
    <font>
      <b/>
      <sz val="14"/>
      <name val="Calibri"/>
      <family val="2"/>
    </font>
    <font>
      <b/>
      <sz val="11"/>
      <color theme="0"/>
      <name val="Calibri"/>
      <family val="2"/>
    </font>
    <font>
      <sz val="11"/>
      <color indexed="8"/>
      <name val="Calibri"/>
      <family val="2"/>
    </font>
    <font>
      <b/>
      <sz val="9"/>
      <color indexed="81"/>
      <name val="Tahoma"/>
      <family val="2"/>
    </font>
    <font>
      <sz val="9"/>
      <color indexed="81"/>
      <name val="Tahoma"/>
      <family val="2"/>
    </font>
    <font>
      <sz val="11"/>
      <name val="CG Omega"/>
      <family val="2"/>
    </font>
    <font>
      <sz val="11"/>
      <color rgb="FF000000"/>
      <name val="Calibri"/>
      <family val="2"/>
    </font>
    <font>
      <sz val="11"/>
      <color theme="1"/>
      <name val="Arial"/>
      <family val="2"/>
    </font>
    <font>
      <u/>
      <sz val="8.8000000000000007"/>
      <color theme="10"/>
      <name val="Calibri"/>
      <family val="2"/>
    </font>
    <font>
      <sz val="10"/>
      <color theme="1"/>
      <name val="Arial"/>
      <family val="2"/>
    </font>
  </fonts>
  <fills count="12">
    <fill>
      <patternFill patternType="none"/>
    </fill>
    <fill>
      <patternFill patternType="gray125"/>
    </fill>
    <fill>
      <patternFill patternType="solid">
        <fgColor theme="0"/>
        <bgColor indexed="64"/>
      </patternFill>
    </fill>
    <fill>
      <patternFill patternType="solid">
        <fgColor indexed="42"/>
        <bgColor indexed="64"/>
      </patternFill>
    </fill>
    <fill>
      <patternFill patternType="solid">
        <fgColor indexed="9"/>
        <bgColor indexed="64"/>
      </patternFill>
    </fill>
    <fill>
      <patternFill patternType="solid">
        <fgColor indexed="65"/>
        <bgColor indexed="64"/>
      </patternFill>
    </fill>
    <fill>
      <patternFill patternType="solid">
        <fgColor rgb="FFFFC000"/>
        <bgColor indexed="64"/>
      </patternFill>
    </fill>
    <fill>
      <patternFill patternType="solid">
        <fgColor theme="3" tint="0.59999389629810485"/>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00B0F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theme="5" tint="0.39997558519241921"/>
      </right>
      <top/>
      <bottom/>
      <diagonal/>
    </border>
    <border>
      <left/>
      <right/>
      <top style="thin">
        <color theme="5" tint="0.39997558519241921"/>
      </top>
      <bottom style="thin">
        <color theme="5" tint="0.39997558519241921"/>
      </bottom>
      <diagonal/>
    </border>
    <border>
      <left/>
      <right style="thin">
        <color theme="5" tint="0.39997558519241921"/>
      </right>
      <top style="thin">
        <color theme="5" tint="0.39997558519241921"/>
      </top>
      <bottom style="thin">
        <color theme="5" tint="0.39997558519241921"/>
      </bottom>
      <diagonal/>
    </border>
    <border>
      <left/>
      <right/>
      <top/>
      <bottom style="thin">
        <color indexed="45"/>
      </bottom>
      <diagonal/>
    </border>
    <border>
      <left/>
      <right/>
      <top style="thin">
        <color indexed="45"/>
      </top>
      <bottom style="thin">
        <color indexed="45"/>
      </bottom>
      <diagonal/>
    </border>
    <border>
      <left/>
      <right style="thin">
        <color theme="5" tint="0.39997558519241921"/>
      </right>
      <top/>
      <bottom style="thin">
        <color indexed="45"/>
      </bottom>
      <diagonal/>
    </border>
    <border>
      <left style="medium">
        <color theme="5" tint="0.39997558519241921"/>
      </left>
      <right/>
      <top style="medium">
        <color theme="5" tint="0.39997558519241921"/>
      </top>
      <bottom/>
      <diagonal/>
    </border>
    <border>
      <left/>
      <right/>
      <top style="medium">
        <color theme="5" tint="0.39997558519241921"/>
      </top>
      <bottom/>
      <diagonal/>
    </border>
    <border>
      <left/>
      <right style="medium">
        <color theme="5" tint="0.39997558519241921"/>
      </right>
      <top style="medium">
        <color theme="5" tint="0.39997558519241921"/>
      </top>
      <bottom/>
      <diagonal/>
    </border>
    <border>
      <left style="medium">
        <color theme="5" tint="0.39997558519241921"/>
      </left>
      <right/>
      <top/>
      <bottom/>
      <diagonal/>
    </border>
    <border>
      <left/>
      <right style="medium">
        <color theme="5" tint="0.39997558519241921"/>
      </right>
      <top/>
      <bottom/>
      <diagonal/>
    </border>
    <border>
      <left style="medium">
        <color theme="5" tint="0.39997558519241921"/>
      </left>
      <right/>
      <top/>
      <bottom style="medium">
        <color theme="5" tint="0.39997558519241921"/>
      </bottom>
      <diagonal/>
    </border>
    <border>
      <left/>
      <right/>
      <top/>
      <bottom style="medium">
        <color theme="5" tint="0.39997558519241921"/>
      </bottom>
      <diagonal/>
    </border>
    <border>
      <left/>
      <right style="medium">
        <color theme="5" tint="0.39997558519241921"/>
      </right>
      <top/>
      <bottom style="medium">
        <color theme="5" tint="0.3999755851924192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58">
    <xf numFmtId="0" fontId="0" fillId="0" borderId="0"/>
    <xf numFmtId="43" fontId="1" fillId="0" borderId="0" applyFont="0" applyFill="0" applyBorder="0" applyAlignment="0" applyProtection="0"/>
    <xf numFmtId="9" fontId="13" fillId="0" borderId="0" applyFont="0" applyFill="0" applyBorder="0" applyAlignment="0" applyProtection="0"/>
    <xf numFmtId="0" fontId="2" fillId="0" borderId="0"/>
    <xf numFmtId="164" fontId="2" fillId="0" borderId="0" applyFont="0" applyFill="0" applyBorder="0" applyAlignment="0" applyProtection="0"/>
    <xf numFmtId="0" fontId="4" fillId="0" borderId="0" applyNumberFormat="0" applyFill="0" applyBorder="0" applyAlignment="0" applyProtection="0">
      <alignment vertical="top"/>
      <protection locked="0"/>
    </xf>
    <xf numFmtId="169" fontId="2" fillId="0" borderId="0" applyFont="0" applyFill="0" applyBorder="0" applyAlignment="0" applyProtection="0"/>
    <xf numFmtId="0" fontId="2" fillId="0" borderId="0">
      <alignment vertical="top"/>
    </xf>
    <xf numFmtId="0" fontId="16" fillId="0" borderId="0"/>
    <xf numFmtId="164" fontId="2" fillId="0" borderId="0" applyFont="0" applyFill="0" applyBorder="0" applyAlignment="0" applyProtection="0"/>
    <xf numFmtId="164"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170"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71" fontId="17" fillId="0" borderId="0" applyFont="0" applyFill="0" applyBorder="0" applyAlignment="0" applyProtection="0"/>
    <xf numFmtId="43" fontId="18" fillId="0" borderId="0" applyFont="0" applyFill="0" applyBorder="0" applyAlignment="0" applyProtection="0"/>
    <xf numFmtId="171" fontId="17"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72" fontId="2" fillId="0" borderId="0" applyFont="0" applyFill="0" applyBorder="0" applyAlignment="0" applyProtection="0"/>
    <xf numFmtId="173" fontId="2" fillId="0" borderId="0" applyFont="0" applyFill="0" applyBorder="0" applyAlignment="0" applyProtection="0"/>
    <xf numFmtId="0" fontId="17" fillId="0" borderId="0" applyNumberFormat="0" applyFont="0" applyFill="0" applyBorder="0" applyAlignment="0" applyProtection="0"/>
    <xf numFmtId="0" fontId="19"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13" fillId="0" borderId="0"/>
    <xf numFmtId="0" fontId="2" fillId="0" borderId="0">
      <alignment vertical="top"/>
    </xf>
    <xf numFmtId="0" fontId="13" fillId="0" borderId="0"/>
    <xf numFmtId="0" fontId="2" fillId="0" borderId="0"/>
    <xf numFmtId="0" fontId="2" fillId="0" borderId="0"/>
    <xf numFmtId="0" fontId="2" fillId="0" borderId="0"/>
    <xf numFmtId="0" fontId="2" fillId="0" borderId="0"/>
    <xf numFmtId="0" fontId="17" fillId="0" borderId="0" applyNumberFormat="0" applyFont="0" applyBorder="0" applyProtection="0"/>
    <xf numFmtId="0" fontId="18" fillId="0" borderId="0"/>
    <xf numFmtId="0" fontId="17" fillId="0" borderId="0" applyNumberFormat="0" applyFont="0" applyBorder="0" applyProtection="0"/>
    <xf numFmtId="0" fontId="20" fillId="0" borderId="0"/>
    <xf numFmtId="0" fontId="17" fillId="0" borderId="0"/>
    <xf numFmtId="0" fontId="2" fillId="0" borderId="0"/>
    <xf numFmtId="0" fontId="2" fillId="0" borderId="0"/>
    <xf numFmtId="9" fontId="2"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19">
    <xf numFmtId="0" fontId="0" fillId="0" borderId="0" xfId="0"/>
    <xf numFmtId="0" fontId="0" fillId="2" borderId="0" xfId="0" applyFill="1"/>
    <xf numFmtId="0" fontId="2" fillId="2" borderId="1" xfId="3" applyFill="1" applyBorder="1" applyProtection="1"/>
    <xf numFmtId="0" fontId="2" fillId="2" borderId="2" xfId="3" applyFill="1" applyBorder="1" applyAlignment="1" applyProtection="1">
      <alignment wrapText="1"/>
    </xf>
    <xf numFmtId="165" fontId="1" fillId="2" borderId="2" xfId="4" applyNumberFormat="1" applyFont="1" applyFill="1" applyBorder="1" applyProtection="1"/>
    <xf numFmtId="0" fontId="2" fillId="2" borderId="2" xfId="3" applyFill="1" applyBorder="1" applyProtection="1"/>
    <xf numFmtId="0" fontId="2" fillId="2" borderId="3" xfId="3" applyFill="1" applyBorder="1" applyProtection="1"/>
    <xf numFmtId="0" fontId="0" fillId="2" borderId="4" xfId="0" applyFill="1" applyBorder="1"/>
    <xf numFmtId="0" fontId="0" fillId="2" borderId="5" xfId="0" applyFill="1" applyBorder="1"/>
    <xf numFmtId="0" fontId="0" fillId="2" borderId="6" xfId="0" applyFill="1" applyBorder="1"/>
    <xf numFmtId="0" fontId="2" fillId="2" borderId="7" xfId="3" applyFill="1" applyBorder="1" applyProtection="1"/>
    <xf numFmtId="0" fontId="0" fillId="2" borderId="0" xfId="0" applyFill="1" applyBorder="1"/>
    <xf numFmtId="0" fontId="3" fillId="2" borderId="0" xfId="0" applyFont="1" applyFill="1" applyBorder="1"/>
    <xf numFmtId="0" fontId="0" fillId="2" borderId="0" xfId="0" applyNumberFormat="1" applyFill="1" applyAlignment="1">
      <alignment horizontal="center" wrapText="1"/>
    </xf>
    <xf numFmtId="0" fontId="0" fillId="2" borderId="0" xfId="0" applyNumberFormat="1" applyFill="1"/>
    <xf numFmtId="0" fontId="0" fillId="2" borderId="8" xfId="0" applyFill="1" applyBorder="1"/>
    <xf numFmtId="0" fontId="0" fillId="2" borderId="9" xfId="0" applyFill="1" applyBorder="1"/>
    <xf numFmtId="0" fontId="0" fillId="2" borderId="10" xfId="0" applyFill="1" applyBorder="1"/>
    <xf numFmtId="0" fontId="0" fillId="2" borderId="11" xfId="0" applyNumberFormat="1" applyFill="1" applyBorder="1" applyAlignment="1">
      <alignment horizontal="center" wrapText="1"/>
    </xf>
    <xf numFmtId="0" fontId="0" fillId="2" borderId="11" xfId="0" applyNumberFormat="1" applyFill="1" applyBorder="1" applyAlignment="1">
      <alignment horizontal="right"/>
    </xf>
    <xf numFmtId="0" fontId="0" fillId="2" borderId="12" xfId="0" applyFill="1" applyBorder="1" applyAlignment="1">
      <alignment wrapText="1"/>
    </xf>
    <xf numFmtId="0" fontId="4" fillId="2" borderId="13" xfId="5" applyFill="1" applyBorder="1" applyAlignment="1" applyProtection="1">
      <alignment wrapText="1"/>
    </xf>
    <xf numFmtId="0" fontId="0" fillId="2" borderId="14" xfId="0" applyFill="1" applyBorder="1"/>
    <xf numFmtId="166" fontId="0" fillId="2" borderId="0" xfId="0" applyNumberFormat="1" applyFill="1" applyBorder="1"/>
    <xf numFmtId="0" fontId="0" fillId="2" borderId="11" xfId="0" applyFill="1" applyBorder="1"/>
    <xf numFmtId="0" fontId="0" fillId="2" borderId="11" xfId="0" applyFill="1" applyBorder="1" applyAlignment="1">
      <alignment horizontal="right"/>
    </xf>
    <xf numFmtId="166" fontId="0" fillId="2" borderId="11" xfId="0" applyNumberFormat="1" applyFill="1" applyBorder="1"/>
    <xf numFmtId="0" fontId="0" fillId="2" borderId="0" xfId="0" applyFill="1" applyBorder="1" applyAlignment="1">
      <alignment horizontal="right"/>
    </xf>
    <xf numFmtId="0" fontId="2" fillId="2" borderId="15" xfId="3" applyFill="1" applyBorder="1" applyProtection="1"/>
    <xf numFmtId="0" fontId="2" fillId="2" borderId="11" xfId="3" applyFill="1" applyBorder="1" applyAlignment="1" applyProtection="1">
      <alignment wrapText="1"/>
    </xf>
    <xf numFmtId="165" fontId="1" fillId="2" borderId="11" xfId="4" applyNumberFormat="1" applyFont="1" applyFill="1" applyBorder="1" applyProtection="1"/>
    <xf numFmtId="0" fontId="2" fillId="2" borderId="11" xfId="3" applyFill="1" applyBorder="1" applyProtection="1"/>
    <xf numFmtId="0" fontId="2" fillId="2" borderId="16" xfId="3" applyFill="1" applyBorder="1" applyProtection="1"/>
    <xf numFmtId="0" fontId="2" fillId="2" borderId="2" xfId="3" applyFill="1" applyBorder="1" applyAlignment="1" applyProtection="1">
      <alignment horizontal="center"/>
    </xf>
    <xf numFmtId="0" fontId="2" fillId="2" borderId="3" xfId="3" applyFill="1" applyBorder="1" applyAlignment="1" applyProtection="1">
      <alignment horizontal="center"/>
    </xf>
    <xf numFmtId="0" fontId="2" fillId="2" borderId="0" xfId="3" applyFill="1" applyBorder="1" applyProtection="1"/>
    <xf numFmtId="0" fontId="2" fillId="2" borderId="0" xfId="3" applyFill="1" applyBorder="1" applyAlignment="1" applyProtection="1">
      <alignment horizontal="center"/>
    </xf>
    <xf numFmtId="0" fontId="2" fillId="2" borderId="8" xfId="3" applyFill="1" applyBorder="1" applyAlignment="1" applyProtection="1">
      <alignment horizontal="center"/>
    </xf>
    <xf numFmtId="0" fontId="2" fillId="2" borderId="17" xfId="3" applyFill="1" applyBorder="1" applyProtection="1"/>
    <xf numFmtId="0" fontId="0" fillId="2" borderId="0" xfId="0" applyFill="1" applyAlignment="1">
      <alignment wrapText="1"/>
    </xf>
    <xf numFmtId="0" fontId="5" fillId="3" borderId="0" xfId="0" applyFont="1" applyFill="1" applyBorder="1"/>
    <xf numFmtId="0" fontId="5" fillId="3" borderId="20" xfId="0" applyFont="1" applyFill="1" applyBorder="1"/>
    <xf numFmtId="0" fontId="6" fillId="4" borderId="0" xfId="0" applyFont="1" applyFill="1" applyBorder="1"/>
    <xf numFmtId="0" fontId="6" fillId="4" borderId="0" xfId="0" applyFont="1" applyFill="1" applyBorder="1" applyAlignment="1">
      <alignment horizontal="center"/>
    </xf>
    <xf numFmtId="0" fontId="7" fillId="5" borderId="0" xfId="0" applyFont="1" applyFill="1" applyBorder="1"/>
    <xf numFmtId="0" fontId="6" fillId="5" borderId="17" xfId="0" applyFont="1" applyFill="1" applyBorder="1"/>
    <xf numFmtId="0" fontId="5" fillId="4" borderId="0" xfId="0" applyFont="1" applyFill="1" applyBorder="1"/>
    <xf numFmtId="166" fontId="6" fillId="4" borderId="0" xfId="0" applyNumberFormat="1" applyFont="1" applyFill="1" applyBorder="1" applyAlignment="1">
      <alignment horizontal="right"/>
    </xf>
    <xf numFmtId="166" fontId="6" fillId="4" borderId="0" xfId="0" applyNumberFormat="1" applyFont="1" applyFill="1" applyBorder="1"/>
    <xf numFmtId="1" fontId="6" fillId="4" borderId="17" xfId="0" applyNumberFormat="1" applyFont="1" applyFill="1" applyBorder="1"/>
    <xf numFmtId="2" fontId="6" fillId="6" borderId="0" xfId="0" applyNumberFormat="1" applyFont="1" applyFill="1" applyBorder="1" applyAlignment="1">
      <alignment horizontal="right"/>
    </xf>
    <xf numFmtId="2" fontId="6" fillId="7" borderId="0" xfId="0" applyNumberFormat="1" applyFont="1" applyFill="1" applyBorder="1" applyAlignment="1">
      <alignment horizontal="right"/>
    </xf>
    <xf numFmtId="2" fontId="6" fillId="8" borderId="0" xfId="0" applyNumberFormat="1" applyFont="1" applyFill="1" applyBorder="1" applyAlignment="1">
      <alignment horizontal="right"/>
    </xf>
    <xf numFmtId="2" fontId="6" fillId="9" borderId="0" xfId="0" applyNumberFormat="1" applyFont="1" applyFill="1" applyBorder="1" applyAlignment="1">
      <alignment horizontal="right"/>
    </xf>
    <xf numFmtId="2" fontId="6" fillId="10" borderId="0" xfId="0" applyNumberFormat="1" applyFont="1" applyFill="1" applyBorder="1" applyAlignment="1">
      <alignment horizontal="right"/>
    </xf>
    <xf numFmtId="2" fontId="2" fillId="2" borderId="0" xfId="3" applyNumberFormat="1" applyFill="1" applyBorder="1" applyProtection="1"/>
    <xf numFmtId="0" fontId="8" fillId="4" borderId="23" xfId="0" applyFont="1" applyFill="1" applyBorder="1" applyAlignment="1">
      <alignment vertical="center"/>
    </xf>
    <xf numFmtId="0" fontId="8" fillId="4" borderId="24" xfId="0" applyFont="1" applyFill="1" applyBorder="1" applyAlignment="1">
      <alignment vertical="center"/>
    </xf>
    <xf numFmtId="1" fontId="6" fillId="4" borderId="25" xfId="0" applyNumberFormat="1" applyFont="1" applyFill="1" applyBorder="1"/>
    <xf numFmtId="1" fontId="6" fillId="4" borderId="27" xfId="0" applyNumberFormat="1" applyFont="1" applyFill="1" applyBorder="1"/>
    <xf numFmtId="0" fontId="8" fillId="4" borderId="26" xfId="0" applyFont="1" applyFill="1" applyBorder="1" applyAlignment="1">
      <alignment vertical="center"/>
    </xf>
    <xf numFmtId="0" fontId="8" fillId="4" borderId="0" xfId="0" applyFont="1" applyFill="1" applyBorder="1" applyAlignment="1">
      <alignment vertical="center"/>
    </xf>
    <xf numFmtId="0" fontId="2" fillId="2" borderId="16" xfId="3" applyFill="1" applyBorder="1" applyAlignment="1" applyProtection="1">
      <alignment horizontal="center"/>
    </xf>
    <xf numFmtId="0" fontId="9" fillId="2" borderId="1" xfId="3" applyFont="1" applyFill="1" applyBorder="1" applyProtection="1"/>
    <xf numFmtId="0" fontId="9" fillId="2" borderId="2" xfId="3" applyFont="1" applyFill="1" applyBorder="1" applyProtection="1"/>
    <xf numFmtId="0" fontId="9" fillId="2" borderId="0" xfId="3" applyFont="1" applyFill="1" applyProtection="1"/>
    <xf numFmtId="0" fontId="9" fillId="2" borderId="7" xfId="3" applyFont="1" applyFill="1" applyBorder="1" applyProtection="1"/>
    <xf numFmtId="0" fontId="10" fillId="2" borderId="0" xfId="3" applyFont="1" applyFill="1" applyBorder="1" applyProtection="1"/>
    <xf numFmtId="167" fontId="11" fillId="2" borderId="0" xfId="4" applyNumberFormat="1" applyFont="1" applyFill="1" applyBorder="1" applyProtection="1"/>
    <xf numFmtId="0" fontId="9" fillId="2" borderId="0" xfId="3" applyFont="1" applyFill="1" applyBorder="1" applyProtection="1"/>
    <xf numFmtId="0" fontId="9" fillId="2" borderId="15" xfId="3" applyFont="1" applyFill="1" applyBorder="1" applyProtection="1"/>
    <xf numFmtId="0" fontId="12" fillId="2" borderId="11" xfId="3" applyFont="1" applyFill="1" applyBorder="1" applyProtection="1"/>
    <xf numFmtId="0" fontId="9" fillId="2" borderId="11" xfId="3" applyFont="1" applyFill="1" applyBorder="1" applyProtection="1"/>
    <xf numFmtId="0" fontId="2" fillId="2" borderId="0" xfId="3" applyFill="1" applyProtection="1"/>
    <xf numFmtId="165" fontId="1" fillId="2" borderId="0" xfId="4" applyNumberFormat="1" applyFont="1" applyFill="1" applyBorder="1" applyProtection="1"/>
    <xf numFmtId="0" fontId="2" fillId="2" borderId="0" xfId="3" applyFill="1" applyAlignment="1" applyProtection="1">
      <alignment horizontal="center"/>
    </xf>
    <xf numFmtId="0" fontId="2" fillId="0" borderId="0" xfId="3" applyFill="1" applyBorder="1" applyProtection="1"/>
    <xf numFmtId="0" fontId="2" fillId="2" borderId="0" xfId="3" applyFill="1" applyBorder="1" applyAlignment="1" applyProtection="1">
      <alignment wrapText="1"/>
    </xf>
    <xf numFmtId="0" fontId="2" fillId="2" borderId="7" xfId="3" applyFill="1" applyBorder="1" applyAlignment="1" applyProtection="1">
      <alignment wrapText="1"/>
    </xf>
    <xf numFmtId="167" fontId="2" fillId="2" borderId="0" xfId="1" applyNumberFormat="1" applyFont="1" applyFill="1" applyBorder="1" applyAlignment="1" applyProtection="1">
      <alignment wrapText="1"/>
    </xf>
    <xf numFmtId="0" fontId="2" fillId="2" borderId="0" xfId="3" applyFill="1" applyAlignment="1" applyProtection="1">
      <alignment horizontal="center" wrapText="1"/>
    </xf>
    <xf numFmtId="0" fontId="2" fillId="2" borderId="0" xfId="3" applyFill="1" applyAlignment="1" applyProtection="1">
      <alignment wrapText="1"/>
    </xf>
    <xf numFmtId="10" fontId="2" fillId="2" borderId="31" xfId="3" applyNumberFormat="1" applyFill="1" applyBorder="1" applyAlignment="1" applyProtection="1">
      <alignment horizontal="center"/>
    </xf>
    <xf numFmtId="10" fontId="2" fillId="2" borderId="31" xfId="2" applyNumberFormat="1" applyFont="1" applyFill="1" applyBorder="1" applyAlignment="1" applyProtection="1">
      <alignment horizontal="center"/>
    </xf>
    <xf numFmtId="0" fontId="2" fillId="2" borderId="0" xfId="3" applyFont="1" applyFill="1" applyBorder="1" applyProtection="1"/>
    <xf numFmtId="168" fontId="2" fillId="2" borderId="32" xfId="3" applyNumberFormat="1" applyFill="1" applyBorder="1" applyAlignment="1" applyProtection="1">
      <alignment horizontal="center"/>
    </xf>
    <xf numFmtId="0" fontId="2" fillId="2" borderId="8" xfId="3" applyFill="1" applyBorder="1" applyProtection="1"/>
    <xf numFmtId="0" fontId="3" fillId="2" borderId="0" xfId="3" applyFont="1" applyFill="1" applyBorder="1" applyAlignment="1" applyProtection="1"/>
    <xf numFmtId="0" fontId="0" fillId="0" borderId="0" xfId="0" applyNumberFormat="1" applyBorder="1" applyAlignment="1">
      <alignment horizontal="center" wrapText="1"/>
    </xf>
    <xf numFmtId="0" fontId="0" fillId="0" borderId="0" xfId="0" applyNumberFormat="1" applyBorder="1"/>
    <xf numFmtId="0" fontId="0" fillId="0" borderId="11" xfId="0" applyNumberFormat="1" applyBorder="1" applyAlignment="1">
      <alignment horizontal="center" wrapText="1"/>
    </xf>
    <xf numFmtId="0" fontId="0" fillId="0" borderId="11" xfId="0" applyNumberFormat="1" applyBorder="1" applyAlignment="1">
      <alignment horizontal="right"/>
    </xf>
    <xf numFmtId="2" fontId="2" fillId="2" borderId="0" xfId="1" applyNumberFormat="1" applyFont="1" applyFill="1" applyBorder="1" applyProtection="1"/>
    <xf numFmtId="2" fontId="0" fillId="0" borderId="0" xfId="1" applyNumberFormat="1" applyFont="1" applyBorder="1" applyAlignment="1">
      <alignment horizontal="right"/>
    </xf>
    <xf numFmtId="2" fontId="2" fillId="11" borderId="0" xfId="1" applyNumberFormat="1" applyFont="1" applyFill="1" applyBorder="1" applyProtection="1"/>
    <xf numFmtId="2" fontId="2" fillId="2" borderId="0" xfId="3" applyNumberFormat="1" applyFill="1" applyBorder="1" applyAlignment="1" applyProtection="1">
      <alignment horizontal="center"/>
    </xf>
    <xf numFmtId="17" fontId="2" fillId="2" borderId="11" xfId="3" applyNumberFormat="1" applyFill="1" applyBorder="1" applyProtection="1"/>
    <xf numFmtId="17" fontId="2" fillId="2" borderId="11" xfId="3" applyNumberFormat="1" applyFill="1" applyBorder="1" applyAlignment="1" applyProtection="1">
      <alignment horizontal="center"/>
    </xf>
    <xf numFmtId="0" fontId="2" fillId="2" borderId="11" xfId="3" applyFill="1" applyBorder="1" applyAlignment="1" applyProtection="1">
      <alignment horizontal="center"/>
    </xf>
    <xf numFmtId="165" fontId="1" fillId="2" borderId="0" xfId="4" applyNumberFormat="1" applyFont="1" applyFill="1" applyProtection="1"/>
    <xf numFmtId="0" fontId="8" fillId="4" borderId="26" xfId="0" applyFont="1" applyFill="1" applyBorder="1" applyAlignment="1">
      <alignment horizontal="left" vertical="center" wrapText="1"/>
    </xf>
    <xf numFmtId="0" fontId="8" fillId="4" borderId="0" xfId="0" applyFont="1" applyFill="1" applyBorder="1" applyAlignment="1">
      <alignment horizontal="left" vertical="center" wrapText="1"/>
    </xf>
    <xf numFmtId="0" fontId="8" fillId="4" borderId="27" xfId="0" applyFont="1" applyFill="1" applyBorder="1" applyAlignment="1">
      <alignment horizontal="left" vertical="center" wrapText="1"/>
    </xf>
    <xf numFmtId="0" fontId="8" fillId="4" borderId="28" xfId="0" applyFont="1" applyFill="1" applyBorder="1" applyAlignment="1">
      <alignment horizontal="left" vertical="center" wrapText="1"/>
    </xf>
    <xf numFmtId="0" fontId="8" fillId="4" borderId="29" xfId="0" applyFont="1" applyFill="1" applyBorder="1" applyAlignment="1">
      <alignment horizontal="left" vertical="center" wrapText="1"/>
    </xf>
    <xf numFmtId="0" fontId="8" fillId="4" borderId="30" xfId="0" applyFont="1" applyFill="1" applyBorder="1" applyAlignment="1">
      <alignment horizontal="left" vertical="center" wrapText="1"/>
    </xf>
    <xf numFmtId="0" fontId="5" fillId="3" borderId="18" xfId="0" applyFont="1" applyFill="1" applyBorder="1" applyAlignment="1">
      <alignment horizontal="center"/>
    </xf>
    <xf numFmtId="0" fontId="5" fillId="3" borderId="19" xfId="0" applyFont="1" applyFill="1" applyBorder="1" applyAlignment="1">
      <alignment horizontal="center"/>
    </xf>
    <xf numFmtId="0" fontId="5" fillId="3" borderId="0" xfId="0" applyFont="1" applyFill="1" applyBorder="1" applyAlignment="1">
      <alignment horizontal="center" wrapText="1"/>
    </xf>
    <xf numFmtId="0" fontId="5" fillId="3" borderId="20" xfId="0" applyFont="1" applyFill="1" applyBorder="1" applyAlignment="1">
      <alignment horizontal="center" wrapText="1"/>
    </xf>
    <xf numFmtId="0" fontId="5" fillId="3" borderId="17" xfId="0" applyFont="1" applyFill="1" applyBorder="1" applyAlignment="1">
      <alignment horizontal="center" wrapText="1"/>
    </xf>
    <xf numFmtId="0" fontId="5" fillId="3" borderId="22" xfId="0" applyFont="1" applyFill="1" applyBorder="1" applyAlignment="1">
      <alignment horizontal="center" wrapText="1"/>
    </xf>
    <xf numFmtId="0" fontId="5" fillId="3" borderId="21" xfId="0" applyFont="1" applyFill="1" applyBorder="1" applyAlignment="1">
      <alignment horizontal="center" vertical="center"/>
    </xf>
    <xf numFmtId="0" fontId="0" fillId="0" borderId="21" xfId="0" applyBorder="1" applyAlignment="1"/>
    <xf numFmtId="0" fontId="8" fillId="4" borderId="2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26" xfId="0" applyFont="1" applyFill="1" applyBorder="1" applyAlignment="1">
      <alignment vertical="center" wrapText="1"/>
    </xf>
    <xf numFmtId="0" fontId="8" fillId="4" borderId="0" xfId="0" applyFont="1" applyFill="1" applyBorder="1" applyAlignment="1">
      <alignment vertical="center" wrapText="1"/>
    </xf>
    <xf numFmtId="0" fontId="8" fillId="4" borderId="27" xfId="0" applyFont="1" applyFill="1" applyBorder="1" applyAlignment="1">
      <alignment vertical="center" wrapText="1"/>
    </xf>
  </cellXfs>
  <cellStyles count="58">
    <cellStyle name="(Negative)" xfId="6"/>
    <cellStyle name="******************************************" xfId="7"/>
    <cellStyle name="=C:\WINNT\SYSTEM32\COMMAND.COM" xfId="8"/>
    <cellStyle name="Comma" xfId="1" builtinId="3"/>
    <cellStyle name="Comma 10" xfId="9"/>
    <cellStyle name="Comma 11" xfId="10"/>
    <cellStyle name="Comma 2" xfId="11"/>
    <cellStyle name="Comma 2 2" xfId="12"/>
    <cellStyle name="Comma 2 3" xfId="13"/>
    <cellStyle name="Comma 2 4" xfId="14"/>
    <cellStyle name="Comma 3" xfId="15"/>
    <cellStyle name="Comma 3 2" xfId="4"/>
    <cellStyle name="Comma 4" xfId="16"/>
    <cellStyle name="Comma 4 2" xfId="17"/>
    <cellStyle name="Comma 5" xfId="18"/>
    <cellStyle name="Comma 6" xfId="19"/>
    <cellStyle name="Comma 6 2" xfId="20"/>
    <cellStyle name="Comma 7" xfId="21"/>
    <cellStyle name="Comma 7 2" xfId="22"/>
    <cellStyle name="Comma 8" xfId="23"/>
    <cellStyle name="Comma 9" xfId="24"/>
    <cellStyle name="Currency (£m)" xfId="25"/>
    <cellStyle name="Euro" xfId="26"/>
    <cellStyle name="Graphics" xfId="27"/>
    <cellStyle name="Hyperlink" xfId="5" builtinId="8"/>
    <cellStyle name="Hyperlink 2" xfId="28"/>
    <cellStyle name="Normal" xfId="0" builtinId="0"/>
    <cellStyle name="Normal 10" xfId="29"/>
    <cellStyle name="Normal 10 2" xfId="30"/>
    <cellStyle name="Normal 11" xfId="31"/>
    <cellStyle name="Normal 12" xfId="32"/>
    <cellStyle name="Normal 13" xfId="33"/>
    <cellStyle name="Normal 2" xfId="34"/>
    <cellStyle name="Normal 2 2" xfId="35"/>
    <cellStyle name="Normal 2 3" xfId="36"/>
    <cellStyle name="Normal 3" xfId="37"/>
    <cellStyle name="Normal 3 2" xfId="38"/>
    <cellStyle name="Normal 4" xfId="39"/>
    <cellStyle name="Normal 4 2" xfId="40"/>
    <cellStyle name="Normal 5" xfId="3"/>
    <cellStyle name="Normal 5 2" xfId="41"/>
    <cellStyle name="Normal 6" xfId="42"/>
    <cellStyle name="Normal 6 2" xfId="43"/>
    <cellStyle name="Normal 7" xfId="44"/>
    <cellStyle name="Normal 8" xfId="45"/>
    <cellStyle name="Normal 8 2" xfId="46"/>
    <cellStyle name="Normal 9" xfId="47"/>
    <cellStyle name="Percent" xfId="2" builtinId="5"/>
    <cellStyle name="Percent 2" xfId="48"/>
    <cellStyle name="Percent 2 2" xfId="49"/>
    <cellStyle name="Percent 2 3" xfId="50"/>
    <cellStyle name="Percent 3" xfId="51"/>
    <cellStyle name="Percent 4" xfId="52"/>
    <cellStyle name="Percent 5" xfId="53"/>
    <cellStyle name="Percent 6" xfId="54"/>
    <cellStyle name="Percent 7" xfId="55"/>
    <cellStyle name="Percent 8" xfId="56"/>
    <cellStyle name="Percent 9" xfId="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818590</xdr:colOff>
      <xdr:row>0</xdr:row>
      <xdr:rowOff>114300</xdr:rowOff>
    </xdr:from>
    <xdr:to>
      <xdr:col>1</xdr:col>
      <xdr:colOff>660524</xdr:colOff>
      <xdr:row>3</xdr:row>
      <xdr:rowOff>0</xdr:rowOff>
    </xdr:to>
    <xdr:pic>
      <xdr:nvPicPr>
        <xdr:cNvPr id="2" name="Picture 1" descr="UtilityRegulator.jpg"/>
        <xdr:cNvPicPr>
          <a:picLocks noChangeAspect="1" noChangeArrowheads="1"/>
        </xdr:cNvPicPr>
      </xdr:nvPicPr>
      <xdr:blipFill>
        <a:blip xmlns:r="http://schemas.openxmlformats.org/officeDocument/2006/relationships" r:embed="rId1" cstate="print"/>
        <a:srcRect/>
        <a:stretch>
          <a:fillRect/>
        </a:stretch>
      </xdr:blipFill>
      <xdr:spPr bwMode="auto">
        <a:xfrm>
          <a:off x="818590" y="114300"/>
          <a:ext cx="1533574" cy="52578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ELECTRICITY%20BRANCH\Networks\RP5%20-%20All%20folders\RP5%20CC%20Referral\CC%20Documents\Financial%20Model%20to%20be%20shared%20with%20CC\UR-198%20Financial%20Model%20v58%20-Baseline%20Revenue.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dex"/>
      <sheetName val="Change Log "/>
      <sheetName val="Model Logic"/>
      <sheetName val="Periods"/>
      <sheetName val="Input1"/>
      <sheetName val="Input2"/>
      <sheetName val="Input3"/>
      <sheetName val="Input4"/>
      <sheetName val="Input5"/>
      <sheetName val="Input6"/>
      <sheetName val="Input7"/>
      <sheetName val="Inflation"/>
      <sheetName val="Enduring Solution D."/>
      <sheetName val="Keypad D."/>
      <sheetName val="5 Year T.RAB D."/>
      <sheetName val="5 Year D.RAB D."/>
      <sheetName val="RIDP D."/>
      <sheetName val="NSI D."/>
      <sheetName val="Rathlin D."/>
      <sheetName val="FEMO D."/>
      <sheetName val="NI2007 D."/>
      <sheetName val="Distribution  D."/>
      <sheetName val="Transmission D."/>
      <sheetName val="UR Stat Depr"/>
      <sheetName val="NSI RAB"/>
      <sheetName val="Rathlin RAB"/>
      <sheetName val="5 Year T.RAB"/>
      <sheetName val="5 Year D.RAB"/>
      <sheetName val="FEMO RAB"/>
      <sheetName val="NI2007 RAB"/>
      <sheetName val="Keypad RAB"/>
      <sheetName val="Enduring Solution RAB"/>
      <sheetName val="Renewables RAB"/>
      <sheetName val="Transmission RAB"/>
      <sheetName val="Distribution RAB"/>
      <sheetName val="All RABS -summary"/>
      <sheetName val="Non Core RABs"/>
      <sheetName val="Core T&amp;D RAB"/>
      <sheetName val="Pension inputs nominal"/>
      <sheetName val="Pension inputs Real 0910"/>
      <sheetName val="Capex "/>
      <sheetName val="Tax Cap All"/>
      <sheetName val="Tax Entitlement"/>
      <sheetName val="Tax Computation"/>
      <sheetName val="Profit and Loss Account"/>
      <sheetName val="Cashflow Statement"/>
      <sheetName val="Balance Sheet"/>
      <sheetName val="Financial Ratios"/>
      <sheetName val="Interest cost analysis"/>
      <sheetName val="Tariff impact- Live"/>
      <sheetName val="A&amp;A Revenue"/>
      <sheetName val="Revenue Split- Live"/>
      <sheetName val="Revenue"/>
      <sheetName val="Output Visuals"/>
    </sheetNames>
    <sheetDataSet>
      <sheetData sheetId="0"/>
      <sheetData sheetId="1"/>
      <sheetData sheetId="2"/>
      <sheetData sheetId="3">
        <row r="4">
          <cell r="A4" t="str">
            <v>Regulatory period</v>
          </cell>
          <cell r="B4" t="str">
            <v>RP1</v>
          </cell>
          <cell r="C4" t="str">
            <v>RP1</v>
          </cell>
          <cell r="D4" t="str">
            <v>RP1</v>
          </cell>
          <cell r="E4" t="str">
            <v>RP1</v>
          </cell>
          <cell r="F4" t="str">
            <v>RP2</v>
          </cell>
          <cell r="G4" t="str">
            <v>RP2</v>
          </cell>
          <cell r="H4" t="str">
            <v>RP2</v>
          </cell>
          <cell r="I4" t="str">
            <v>RP2</v>
          </cell>
          <cell r="J4" t="str">
            <v>RP2</v>
          </cell>
          <cell r="K4" t="str">
            <v>RP3</v>
          </cell>
          <cell r="L4" t="str">
            <v>RP3</v>
          </cell>
          <cell r="M4" t="str">
            <v>RP3</v>
          </cell>
          <cell r="N4" t="str">
            <v>RP3</v>
          </cell>
          <cell r="O4" t="str">
            <v>RP3</v>
          </cell>
          <cell r="P4" t="str">
            <v>RP4</v>
          </cell>
          <cell r="Q4" t="str">
            <v>RP4</v>
          </cell>
          <cell r="R4" t="str">
            <v>RP4</v>
          </cell>
          <cell r="S4" t="str">
            <v>RP4</v>
          </cell>
          <cell r="T4" t="str">
            <v>RP4</v>
          </cell>
          <cell r="U4" t="str">
            <v>RP5</v>
          </cell>
          <cell r="V4" t="str">
            <v>RP5</v>
          </cell>
          <cell r="W4" t="str">
            <v>RP5</v>
          </cell>
          <cell r="X4" t="str">
            <v>RP5</v>
          </cell>
          <cell r="Y4" t="str">
            <v>RP5</v>
          </cell>
          <cell r="Z4" t="str">
            <v>RP5</v>
          </cell>
        </row>
        <row r="5">
          <cell r="A5" t="str">
            <v>Start Period</v>
          </cell>
          <cell r="B5" t="str">
            <v>Apr 1993</v>
          </cell>
          <cell r="C5" t="str">
            <v>Apr 1994</v>
          </cell>
          <cell r="D5" t="str">
            <v>Apr 1995</v>
          </cell>
          <cell r="E5" t="str">
            <v>Apr 1996</v>
          </cell>
          <cell r="F5" t="str">
            <v>Apr 1997</v>
          </cell>
          <cell r="G5" t="str">
            <v>Apr 1998</v>
          </cell>
          <cell r="H5" t="str">
            <v>Apr 1999</v>
          </cell>
          <cell r="I5" t="str">
            <v>Apr 2000</v>
          </cell>
          <cell r="J5" t="str">
            <v>Apr 2001</v>
          </cell>
          <cell r="K5" t="str">
            <v>Apr 2002</v>
          </cell>
          <cell r="L5" t="str">
            <v>Apr 2003</v>
          </cell>
          <cell r="M5" t="str">
            <v>Apr 2004</v>
          </cell>
          <cell r="N5" t="str">
            <v>Apr 2005</v>
          </cell>
          <cell r="O5" t="str">
            <v>Apr 2006</v>
          </cell>
          <cell r="P5" t="str">
            <v>Apr 2007</v>
          </cell>
          <cell r="Q5" t="str">
            <v>Apr 2008</v>
          </cell>
          <cell r="R5" t="str">
            <v>Apr 2009</v>
          </cell>
          <cell r="S5" t="str">
            <v>Apr 2010</v>
          </cell>
          <cell r="T5" t="str">
            <v>Apr 2011</v>
          </cell>
          <cell r="U5" t="str">
            <v>Apr 2012</v>
          </cell>
          <cell r="V5" t="str">
            <v>Apr 2013</v>
          </cell>
          <cell r="W5" t="str">
            <v>Apr 2014</v>
          </cell>
          <cell r="X5" t="str">
            <v>Apr 2015</v>
          </cell>
          <cell r="Y5" t="str">
            <v>Apr 2016</v>
          </cell>
          <cell r="Z5" t="str">
            <v>Apr 2017</v>
          </cell>
        </row>
        <row r="6">
          <cell r="A6" t="str">
            <v>End Period</v>
          </cell>
          <cell r="B6" t="str">
            <v>Mar 1994</v>
          </cell>
          <cell r="C6" t="str">
            <v>Mar 1995</v>
          </cell>
          <cell r="D6" t="str">
            <v>Mar 1996</v>
          </cell>
          <cell r="E6" t="str">
            <v>Mar 1997</v>
          </cell>
          <cell r="F6" t="str">
            <v>Mar 1998</v>
          </cell>
          <cell r="G6" t="str">
            <v>Mar 1999</v>
          </cell>
          <cell r="H6" t="str">
            <v>Mar 2000</v>
          </cell>
          <cell r="I6" t="str">
            <v>Mar 2001</v>
          </cell>
          <cell r="J6" t="str">
            <v>Mar 2002</v>
          </cell>
          <cell r="K6" t="str">
            <v>Mar 2003</v>
          </cell>
          <cell r="L6" t="str">
            <v>Mar 2004</v>
          </cell>
          <cell r="M6" t="str">
            <v>Mar 2005</v>
          </cell>
          <cell r="N6" t="str">
            <v>Mar 2006</v>
          </cell>
          <cell r="O6" t="str">
            <v>Mar 2007</v>
          </cell>
          <cell r="P6" t="str">
            <v>Mar 2008</v>
          </cell>
          <cell r="Q6" t="str">
            <v>Mar 2009</v>
          </cell>
          <cell r="R6" t="str">
            <v>Mar 2010</v>
          </cell>
          <cell r="S6" t="str">
            <v>Mar 2011</v>
          </cell>
          <cell r="T6" t="str">
            <v>Mar 2012</v>
          </cell>
          <cell r="U6" t="str">
            <v>Mar 2013</v>
          </cell>
          <cell r="V6" t="str">
            <v>Mar 2014</v>
          </cell>
          <cell r="W6" t="str">
            <v>Mar 2015</v>
          </cell>
          <cell r="X6" t="str">
            <v>Mar 2016</v>
          </cell>
          <cell r="Y6" t="str">
            <v>Mar 2017</v>
          </cell>
          <cell r="Z6" t="str">
            <v>Sep 2017</v>
          </cell>
        </row>
        <row r="7">
          <cell r="A7" t="str">
            <v>Number of months in period</v>
          </cell>
          <cell r="B7">
            <v>12</v>
          </cell>
          <cell r="C7">
            <v>12</v>
          </cell>
          <cell r="D7">
            <v>12</v>
          </cell>
          <cell r="E7">
            <v>12</v>
          </cell>
          <cell r="F7">
            <v>12</v>
          </cell>
          <cell r="G7">
            <v>12</v>
          </cell>
          <cell r="H7">
            <v>12</v>
          </cell>
          <cell r="I7">
            <v>12</v>
          </cell>
          <cell r="J7">
            <v>12</v>
          </cell>
          <cell r="K7">
            <v>12</v>
          </cell>
          <cell r="L7">
            <v>12</v>
          </cell>
          <cell r="M7">
            <v>12</v>
          </cell>
          <cell r="N7">
            <v>12</v>
          </cell>
          <cell r="O7">
            <v>12</v>
          </cell>
          <cell r="P7">
            <v>12</v>
          </cell>
          <cell r="Q7">
            <v>12</v>
          </cell>
          <cell r="R7">
            <v>12</v>
          </cell>
          <cell r="S7">
            <v>12</v>
          </cell>
          <cell r="T7">
            <v>12</v>
          </cell>
          <cell r="U7">
            <v>12</v>
          </cell>
          <cell r="V7">
            <v>12</v>
          </cell>
          <cell r="W7">
            <v>12</v>
          </cell>
          <cell r="X7">
            <v>12</v>
          </cell>
          <cell r="Y7">
            <v>12</v>
          </cell>
          <cell r="Z7">
            <v>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budgetresponsibility.org.uk/pubs/December-2013-EFO-Economy-Supplementary-Tables1.xls" TargetMode="External"/><Relationship Id="rId1" Type="http://schemas.openxmlformats.org/officeDocument/2006/relationships/hyperlink" Target="http://www.ons.gov.uk/ons/rel/cpi/consumer-price-indices/october-2013/consumer-price-inflation-reference-tables.xls"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sheetPr>
    <tabColor rgb="FF92D050"/>
  </sheetPr>
  <dimension ref="B1:W92"/>
  <sheetViews>
    <sheetView topLeftCell="A31" zoomScale="85" zoomScaleNormal="85" workbookViewId="0">
      <selection activeCell="K12" sqref="K12"/>
    </sheetView>
  </sheetViews>
  <sheetFormatPr defaultColWidth="9.109375" defaultRowHeight="14.4"/>
  <cols>
    <col min="1" max="1" width="9.109375" style="1"/>
    <col min="2" max="2" width="4.44140625" style="1" customWidth="1"/>
    <col min="3" max="3" width="9.109375" style="1"/>
    <col min="4" max="4" width="10.44140625" style="1" customWidth="1"/>
    <col min="5" max="5" width="11.44140625" style="1" customWidth="1"/>
    <col min="6" max="20" width="9.109375" style="1"/>
    <col min="21" max="21" width="19.44140625" style="1" customWidth="1"/>
    <col min="22" max="22" width="36.33203125" style="1" customWidth="1"/>
    <col min="23" max="16384" width="9.109375" style="1"/>
  </cols>
  <sheetData>
    <row r="1" spans="2:23" ht="15" thickBot="1"/>
    <row r="2" spans="2:23">
      <c r="B2" s="2"/>
      <c r="C2" s="3"/>
      <c r="D2" s="4"/>
      <c r="E2" s="5"/>
      <c r="F2" s="5"/>
      <c r="G2" s="5"/>
      <c r="H2" s="5"/>
      <c r="I2" s="5"/>
      <c r="J2" s="5"/>
      <c r="K2" s="5"/>
      <c r="L2" s="5"/>
      <c r="M2" s="5"/>
      <c r="N2" s="5"/>
      <c r="O2" s="5"/>
      <c r="P2" s="5"/>
      <c r="Q2" s="5"/>
      <c r="R2" s="5"/>
      <c r="S2" s="6"/>
      <c r="U2" s="7" t="s">
        <v>0</v>
      </c>
      <c r="V2" s="8" t="s">
        <v>1</v>
      </c>
      <c r="W2" s="9"/>
    </row>
    <row r="3" spans="2:23">
      <c r="B3" s="10"/>
      <c r="C3" s="11" t="s">
        <v>2</v>
      </c>
      <c r="D3" s="12" t="s">
        <v>3</v>
      </c>
      <c r="E3" s="11"/>
      <c r="F3" s="13" t="s">
        <v>4</v>
      </c>
      <c r="G3" s="14"/>
      <c r="H3" s="14"/>
      <c r="I3" s="14"/>
      <c r="J3" s="14"/>
      <c r="K3" s="14"/>
      <c r="L3" s="14"/>
      <c r="M3" s="14"/>
      <c r="N3" s="14"/>
      <c r="O3" s="14"/>
      <c r="P3" s="14"/>
      <c r="Q3" s="14"/>
      <c r="R3" s="14"/>
      <c r="S3" s="15"/>
      <c r="U3" s="16"/>
      <c r="V3" s="11"/>
      <c r="W3" s="17"/>
    </row>
    <row r="4" spans="2:23" ht="39" thickBot="1">
      <c r="B4" s="10"/>
      <c r="C4" s="11"/>
      <c r="D4" s="11"/>
      <c r="E4" s="11"/>
      <c r="F4" s="18" t="s">
        <v>5</v>
      </c>
      <c r="G4" s="19" t="s">
        <v>6</v>
      </c>
      <c r="H4" s="19" t="s">
        <v>7</v>
      </c>
      <c r="I4" s="19" t="s">
        <v>8</v>
      </c>
      <c r="J4" s="19" t="s">
        <v>9</v>
      </c>
      <c r="K4" s="19" t="s">
        <v>10</v>
      </c>
      <c r="L4" s="19" t="s">
        <v>11</v>
      </c>
      <c r="M4" s="19" t="s">
        <v>12</v>
      </c>
      <c r="N4" s="19" t="s">
        <v>13</v>
      </c>
      <c r="O4" s="19" t="s">
        <v>14</v>
      </c>
      <c r="P4" s="19" t="s">
        <v>15</v>
      </c>
      <c r="Q4" s="19" t="s">
        <v>16</v>
      </c>
      <c r="R4" s="19" t="s">
        <v>17</v>
      </c>
      <c r="S4" s="15"/>
      <c r="U4" s="20" t="s">
        <v>18</v>
      </c>
      <c r="V4" s="21" t="s">
        <v>19</v>
      </c>
      <c r="W4" s="22"/>
    </row>
    <row r="5" spans="2:23">
      <c r="B5" s="10"/>
      <c r="C5" s="11"/>
      <c r="D5" s="11"/>
      <c r="E5" s="11">
        <v>1987</v>
      </c>
      <c r="F5" s="11">
        <v>101.9</v>
      </c>
      <c r="G5" s="23">
        <v>100</v>
      </c>
      <c r="H5" s="11">
        <v>100.4</v>
      </c>
      <c r="I5" s="11">
        <v>100.6</v>
      </c>
      <c r="J5" s="11">
        <v>101.8</v>
      </c>
      <c r="K5" s="11">
        <v>101.9</v>
      </c>
      <c r="L5" s="11">
        <v>101.9</v>
      </c>
      <c r="M5" s="11">
        <v>101.8</v>
      </c>
      <c r="N5" s="11">
        <v>102.1</v>
      </c>
      <c r="O5" s="11">
        <v>102.4</v>
      </c>
      <c r="P5" s="11">
        <v>102.9</v>
      </c>
      <c r="Q5" s="11">
        <v>103.4</v>
      </c>
      <c r="R5" s="11">
        <v>103.3</v>
      </c>
      <c r="S5" s="15"/>
    </row>
    <row r="6" spans="2:23">
      <c r="B6" s="10"/>
      <c r="C6" s="11"/>
      <c r="D6" s="11"/>
      <c r="E6" s="11">
        <v>1988</v>
      </c>
      <c r="F6" s="11">
        <v>106.9</v>
      </c>
      <c r="G6" s="11">
        <v>103.3</v>
      </c>
      <c r="H6" s="11">
        <v>103.7</v>
      </c>
      <c r="I6" s="11">
        <v>104.1</v>
      </c>
      <c r="J6" s="11">
        <v>105.8</v>
      </c>
      <c r="K6" s="11">
        <v>106.2</v>
      </c>
      <c r="L6" s="11">
        <v>106.6</v>
      </c>
      <c r="M6" s="11">
        <v>106.7</v>
      </c>
      <c r="N6" s="11">
        <v>107.9</v>
      </c>
      <c r="O6" s="11">
        <v>108.4</v>
      </c>
      <c r="P6" s="11">
        <v>109.5</v>
      </c>
      <c r="Q6" s="23">
        <v>110</v>
      </c>
      <c r="R6" s="11">
        <v>110.3</v>
      </c>
      <c r="S6" s="15"/>
    </row>
    <row r="7" spans="2:23">
      <c r="B7" s="10"/>
      <c r="C7" s="11"/>
      <c r="D7" s="11"/>
      <c r="E7" s="11">
        <v>1989</v>
      </c>
      <c r="F7" s="11">
        <v>115.2</v>
      </c>
      <c r="G7" s="23">
        <v>111</v>
      </c>
      <c r="H7" s="11">
        <v>111.8</v>
      </c>
      <c r="I7" s="11">
        <v>112.3</v>
      </c>
      <c r="J7" s="11">
        <v>114.3</v>
      </c>
      <c r="K7" s="23">
        <v>115</v>
      </c>
      <c r="L7" s="11">
        <v>115.4</v>
      </c>
      <c r="M7" s="11">
        <v>115.5</v>
      </c>
      <c r="N7" s="11">
        <v>115.8</v>
      </c>
      <c r="O7" s="11">
        <v>116.6</v>
      </c>
      <c r="P7" s="11">
        <v>117.5</v>
      </c>
      <c r="Q7" s="11">
        <v>118.5</v>
      </c>
      <c r="R7" s="11">
        <v>118.8</v>
      </c>
      <c r="S7" s="15"/>
    </row>
    <row r="8" spans="2:23">
      <c r="B8" s="10"/>
      <c r="C8" s="11"/>
      <c r="D8" s="11"/>
      <c r="E8" s="11">
        <v>1990</v>
      </c>
      <c r="F8" s="11">
        <v>126.1</v>
      </c>
      <c r="G8" s="11">
        <v>119.5</v>
      </c>
      <c r="H8" s="11">
        <v>120.2</v>
      </c>
      <c r="I8" s="11">
        <v>121.4</v>
      </c>
      <c r="J8" s="11">
        <v>125.1</v>
      </c>
      <c r="K8" s="11">
        <v>126.2</v>
      </c>
      <c r="L8" s="11">
        <v>126.7</v>
      </c>
      <c r="M8" s="11">
        <v>126.8</v>
      </c>
      <c r="N8" s="11">
        <v>128.1</v>
      </c>
      <c r="O8" s="11">
        <v>129.30000000000001</v>
      </c>
      <c r="P8" s="11">
        <v>130.30000000000001</v>
      </c>
      <c r="Q8" s="23">
        <v>130</v>
      </c>
      <c r="R8" s="11">
        <v>129.9</v>
      </c>
      <c r="S8" s="15"/>
    </row>
    <row r="9" spans="2:23">
      <c r="B9" s="10"/>
      <c r="C9" s="11"/>
      <c r="D9" s="11"/>
      <c r="E9" s="11">
        <v>1991</v>
      </c>
      <c r="F9" s="11">
        <v>133.5</v>
      </c>
      <c r="G9" s="11">
        <v>130.19999999999999</v>
      </c>
      <c r="H9" s="11">
        <v>130.9</v>
      </c>
      <c r="I9" s="11">
        <v>131.4</v>
      </c>
      <c r="J9" s="11">
        <v>133.1</v>
      </c>
      <c r="K9" s="11">
        <v>133.5</v>
      </c>
      <c r="L9" s="11">
        <v>134.1</v>
      </c>
      <c r="M9" s="11">
        <v>133.80000000000001</v>
      </c>
      <c r="N9" s="11">
        <v>134.1</v>
      </c>
      <c r="O9" s="11">
        <v>134.6</v>
      </c>
      <c r="P9" s="11">
        <v>135.1</v>
      </c>
      <c r="Q9" s="11">
        <v>135.6</v>
      </c>
      <c r="R9" s="11">
        <v>135.69999999999999</v>
      </c>
      <c r="S9" s="15"/>
    </row>
    <row r="10" spans="2:23">
      <c r="B10" s="10"/>
      <c r="C10" s="11"/>
      <c r="D10" s="11"/>
      <c r="E10" s="11">
        <v>1992</v>
      </c>
      <c r="F10" s="11">
        <v>138.5</v>
      </c>
      <c r="G10" s="11">
        <v>135.6</v>
      </c>
      <c r="H10" s="11">
        <v>136.30000000000001</v>
      </c>
      <c r="I10" s="11">
        <v>136.69999999999999</v>
      </c>
      <c r="J10" s="11">
        <v>138.80000000000001</v>
      </c>
      <c r="K10" s="11">
        <v>139.30000000000001</v>
      </c>
      <c r="L10" s="11">
        <v>139.30000000000001</v>
      </c>
      <c r="M10" s="11">
        <v>138.80000000000001</v>
      </c>
      <c r="N10" s="11">
        <v>138.9</v>
      </c>
      <c r="O10" s="11">
        <v>139.4</v>
      </c>
      <c r="P10" s="11">
        <v>139.9</v>
      </c>
      <c r="Q10" s="11">
        <v>139.69999999999999</v>
      </c>
      <c r="R10" s="11">
        <v>139.19999999999999</v>
      </c>
      <c r="S10" s="15"/>
    </row>
    <row r="11" spans="2:23">
      <c r="B11" s="10"/>
      <c r="C11" s="11"/>
      <c r="D11" s="11"/>
      <c r="E11" s="11">
        <v>1993</v>
      </c>
      <c r="F11" s="11">
        <v>140.69999999999999</v>
      </c>
      <c r="G11" s="11">
        <v>137.9</v>
      </c>
      <c r="H11" s="11">
        <v>138.80000000000001</v>
      </c>
      <c r="I11" s="11">
        <v>139.30000000000001</v>
      </c>
      <c r="J11" s="11">
        <v>140.6</v>
      </c>
      <c r="K11" s="11">
        <v>141.1</v>
      </c>
      <c r="L11" s="23">
        <v>141</v>
      </c>
      <c r="M11" s="11">
        <v>140.69999999999999</v>
      </c>
      <c r="N11" s="11">
        <v>141.30000000000001</v>
      </c>
      <c r="O11" s="11">
        <v>141.9</v>
      </c>
      <c r="P11" s="11">
        <v>141.80000000000001</v>
      </c>
      <c r="Q11" s="11">
        <v>141.6</v>
      </c>
      <c r="R11" s="11">
        <v>141.9</v>
      </c>
      <c r="S11" s="15"/>
    </row>
    <row r="12" spans="2:23">
      <c r="B12" s="10"/>
      <c r="C12" s="11"/>
      <c r="D12" s="11"/>
      <c r="E12" s="11">
        <v>1994</v>
      </c>
      <c r="F12" s="11">
        <v>144.1</v>
      </c>
      <c r="G12" s="11">
        <v>141.30000000000001</v>
      </c>
      <c r="H12" s="11">
        <v>142.1</v>
      </c>
      <c r="I12" s="11">
        <v>142.5</v>
      </c>
      <c r="J12" s="11">
        <v>144.19999999999999</v>
      </c>
      <c r="K12" s="11">
        <v>144.69999999999999</v>
      </c>
      <c r="L12" s="11">
        <v>144.69999999999999</v>
      </c>
      <c r="M12" s="23">
        <v>144</v>
      </c>
      <c r="N12" s="11">
        <v>144.69999999999999</v>
      </c>
      <c r="O12" s="23">
        <v>145</v>
      </c>
      <c r="P12" s="11">
        <v>145.19999999999999</v>
      </c>
      <c r="Q12" s="11">
        <v>145.30000000000001</v>
      </c>
      <c r="R12" s="23">
        <v>146</v>
      </c>
      <c r="S12" s="15"/>
    </row>
    <row r="13" spans="2:23">
      <c r="B13" s="10"/>
      <c r="C13" s="11"/>
      <c r="D13" s="11"/>
      <c r="E13" s="11">
        <v>1995</v>
      </c>
      <c r="F13" s="11">
        <v>149.1</v>
      </c>
      <c r="G13" s="23">
        <v>146</v>
      </c>
      <c r="H13" s="11">
        <v>146.9</v>
      </c>
      <c r="I13" s="11">
        <v>147.5</v>
      </c>
      <c r="J13" s="23">
        <v>149</v>
      </c>
      <c r="K13" s="11">
        <v>149.6</v>
      </c>
      <c r="L13" s="11">
        <v>149.80000000000001</v>
      </c>
      <c r="M13" s="11">
        <v>149.1</v>
      </c>
      <c r="N13" s="11">
        <v>149.9</v>
      </c>
      <c r="O13" s="11">
        <v>150.6</v>
      </c>
      <c r="P13" s="11">
        <v>149.80000000000001</v>
      </c>
      <c r="Q13" s="11">
        <v>149.80000000000001</v>
      </c>
      <c r="R13" s="11">
        <v>150.69999999999999</v>
      </c>
      <c r="S13" s="15"/>
    </row>
    <row r="14" spans="2:23">
      <c r="B14" s="10"/>
      <c r="C14" s="11"/>
      <c r="D14" s="11"/>
      <c r="E14" s="11">
        <v>1996</v>
      </c>
      <c r="F14" s="11">
        <v>152.69999999999999</v>
      </c>
      <c r="G14" s="11">
        <v>150.19999999999999</v>
      </c>
      <c r="H14" s="11">
        <v>150.9</v>
      </c>
      <c r="I14" s="11">
        <v>151.5</v>
      </c>
      <c r="J14" s="11">
        <v>152.6</v>
      </c>
      <c r="K14" s="11">
        <v>152.9</v>
      </c>
      <c r="L14" s="23">
        <v>153</v>
      </c>
      <c r="M14" s="11">
        <v>152.4</v>
      </c>
      <c r="N14" s="11">
        <v>153.1</v>
      </c>
      <c r="O14" s="11">
        <v>153.80000000000001</v>
      </c>
      <c r="P14" s="11">
        <v>153.80000000000001</v>
      </c>
      <c r="Q14" s="11">
        <v>153.9</v>
      </c>
      <c r="R14" s="11">
        <v>154.4</v>
      </c>
      <c r="S14" s="15"/>
    </row>
    <row r="15" spans="2:23">
      <c r="B15" s="10"/>
      <c r="C15" s="11"/>
      <c r="D15" s="11"/>
      <c r="E15" s="11">
        <v>1997</v>
      </c>
      <c r="F15" s="11">
        <v>157.5</v>
      </c>
      <c r="G15" s="11">
        <v>154.4</v>
      </c>
      <c r="H15" s="23">
        <v>155</v>
      </c>
      <c r="I15" s="11">
        <v>155.4</v>
      </c>
      <c r="J15" s="11">
        <v>156.30000000000001</v>
      </c>
      <c r="K15" s="11">
        <v>156.9</v>
      </c>
      <c r="L15" s="11">
        <v>157.5</v>
      </c>
      <c r="M15" s="11">
        <v>157.5</v>
      </c>
      <c r="N15" s="11">
        <v>158.5</v>
      </c>
      <c r="O15" s="11">
        <v>159.30000000000001</v>
      </c>
      <c r="P15" s="11">
        <v>159.5</v>
      </c>
      <c r="Q15" s="11">
        <v>159.6</v>
      </c>
      <c r="R15" s="23">
        <v>160</v>
      </c>
      <c r="S15" s="15"/>
    </row>
    <row r="16" spans="2:23">
      <c r="B16" s="10"/>
      <c r="C16" s="11"/>
      <c r="D16" s="11"/>
      <c r="E16" s="11">
        <v>1998</v>
      </c>
      <c r="F16" s="11">
        <v>162.9</v>
      </c>
      <c r="G16" s="11">
        <v>159.5</v>
      </c>
      <c r="H16" s="11">
        <v>160.30000000000001</v>
      </c>
      <c r="I16" s="11">
        <v>160.80000000000001</v>
      </c>
      <c r="J16" s="11">
        <v>162.6</v>
      </c>
      <c r="K16" s="11">
        <v>163.5</v>
      </c>
      <c r="L16" s="11">
        <v>163.4</v>
      </c>
      <c r="M16" s="23">
        <v>163</v>
      </c>
      <c r="N16" s="11">
        <v>163.69999999999999</v>
      </c>
      <c r="O16" s="11">
        <v>164.4</v>
      </c>
      <c r="P16" s="11">
        <v>164.5</v>
      </c>
      <c r="Q16" s="11">
        <v>164.4</v>
      </c>
      <c r="R16" s="11">
        <v>164.4</v>
      </c>
      <c r="S16" s="15"/>
    </row>
    <row r="17" spans="2:19">
      <c r="B17" s="10"/>
      <c r="C17" s="11"/>
      <c r="D17" s="11"/>
      <c r="E17" s="11">
        <v>1999</v>
      </c>
      <c r="F17" s="11">
        <v>165.4</v>
      </c>
      <c r="G17" s="11">
        <v>163.4</v>
      </c>
      <c r="H17" s="11">
        <v>163.69999999999999</v>
      </c>
      <c r="I17" s="11">
        <v>164.1</v>
      </c>
      <c r="J17" s="11">
        <v>165.2</v>
      </c>
      <c r="K17" s="11">
        <v>165.6</v>
      </c>
      <c r="L17" s="11">
        <v>165.6</v>
      </c>
      <c r="M17" s="11">
        <v>165.1</v>
      </c>
      <c r="N17" s="11">
        <v>165.5</v>
      </c>
      <c r="O17" s="11">
        <v>166.2</v>
      </c>
      <c r="P17" s="11">
        <v>166.5</v>
      </c>
      <c r="Q17" s="11">
        <v>166.7</v>
      </c>
      <c r="R17" s="11">
        <v>167.3</v>
      </c>
      <c r="S17" s="15"/>
    </row>
    <row r="18" spans="2:19">
      <c r="B18" s="10"/>
      <c r="C18" s="11"/>
      <c r="D18" s="11"/>
      <c r="E18" s="11">
        <v>2000</v>
      </c>
      <c r="F18" s="11">
        <v>170.3</v>
      </c>
      <c r="G18" s="11">
        <v>166.6</v>
      </c>
      <c r="H18" s="11">
        <v>167.5</v>
      </c>
      <c r="I18" s="11">
        <v>168.4</v>
      </c>
      <c r="J18" s="11">
        <v>170.1</v>
      </c>
      <c r="K18" s="11">
        <v>170.7</v>
      </c>
      <c r="L18" s="11">
        <v>171.1</v>
      </c>
      <c r="M18" s="11">
        <v>170.5</v>
      </c>
      <c r="N18" s="11">
        <v>170.5</v>
      </c>
      <c r="O18" s="11">
        <v>171.7</v>
      </c>
      <c r="P18" s="11">
        <v>171.6</v>
      </c>
      <c r="Q18" s="11">
        <v>172.1</v>
      </c>
      <c r="R18" s="11">
        <v>172.2</v>
      </c>
      <c r="S18" s="15"/>
    </row>
    <row r="19" spans="2:19">
      <c r="B19" s="10"/>
      <c r="C19" s="11"/>
      <c r="D19" s="11"/>
      <c r="E19" s="11">
        <v>2001</v>
      </c>
      <c r="F19" s="11">
        <v>173.3</v>
      </c>
      <c r="G19" s="11">
        <v>171.1</v>
      </c>
      <c r="H19" s="23">
        <v>172</v>
      </c>
      <c r="I19" s="11">
        <v>172.2</v>
      </c>
      <c r="J19" s="11">
        <v>173.1</v>
      </c>
      <c r="K19" s="11">
        <v>174.2</v>
      </c>
      <c r="L19" s="11">
        <v>174.4</v>
      </c>
      <c r="M19" s="11">
        <v>173.3</v>
      </c>
      <c r="N19" s="23">
        <v>174</v>
      </c>
      <c r="O19" s="11">
        <v>174.6</v>
      </c>
      <c r="P19" s="11">
        <v>174.3</v>
      </c>
      <c r="Q19" s="11">
        <v>173.6</v>
      </c>
      <c r="R19" s="11">
        <v>173.4</v>
      </c>
      <c r="S19" s="15"/>
    </row>
    <row r="20" spans="2:19">
      <c r="B20" s="10"/>
      <c r="C20" s="11"/>
      <c r="D20" s="11"/>
      <c r="E20" s="11">
        <v>2002</v>
      </c>
      <c r="F20" s="11">
        <v>176.2</v>
      </c>
      <c r="G20" s="11">
        <v>173.3</v>
      </c>
      <c r="H20" s="11">
        <v>173.8</v>
      </c>
      <c r="I20" s="11">
        <v>174.5</v>
      </c>
      <c r="J20" s="11">
        <v>175.7</v>
      </c>
      <c r="K20" s="11">
        <v>176.2</v>
      </c>
      <c r="L20" s="11">
        <v>176.2</v>
      </c>
      <c r="M20" s="11">
        <v>175.9</v>
      </c>
      <c r="N20" s="11">
        <v>176.4</v>
      </c>
      <c r="O20" s="11">
        <v>177.6</v>
      </c>
      <c r="P20" s="11">
        <v>177.9</v>
      </c>
      <c r="Q20" s="11">
        <v>178.2</v>
      </c>
      <c r="R20" s="11">
        <v>178.5</v>
      </c>
      <c r="S20" s="15"/>
    </row>
    <row r="21" spans="2:19">
      <c r="B21" s="10"/>
      <c r="C21" s="11"/>
      <c r="D21" s="11"/>
      <c r="E21" s="11">
        <v>2003</v>
      </c>
      <c r="F21" s="11">
        <v>181.3</v>
      </c>
      <c r="G21" s="11">
        <v>178.4</v>
      </c>
      <c r="H21" s="11">
        <v>179.3</v>
      </c>
      <c r="I21" s="11">
        <v>179.9</v>
      </c>
      <c r="J21" s="11">
        <v>181.2</v>
      </c>
      <c r="K21" s="11">
        <v>181.5</v>
      </c>
      <c r="L21" s="11">
        <v>181.3</v>
      </c>
      <c r="M21" s="11">
        <v>181.3</v>
      </c>
      <c r="N21" s="11">
        <v>181.6</v>
      </c>
      <c r="O21" s="11">
        <v>182.5</v>
      </c>
      <c r="P21" s="11">
        <v>182.6</v>
      </c>
      <c r="Q21" s="11">
        <v>182.7</v>
      </c>
      <c r="R21" s="11">
        <v>183.5</v>
      </c>
      <c r="S21" s="15"/>
    </row>
    <row r="22" spans="2:19">
      <c r="B22" s="10"/>
      <c r="C22" s="11"/>
      <c r="D22" s="11"/>
      <c r="E22" s="11">
        <v>2004</v>
      </c>
      <c r="F22" s="11">
        <v>186.7</v>
      </c>
      <c r="G22" s="11">
        <v>183.1</v>
      </c>
      <c r="H22" s="11">
        <v>183.8</v>
      </c>
      <c r="I22" s="11">
        <v>184.6</v>
      </c>
      <c r="J22" s="11">
        <v>185.7</v>
      </c>
      <c r="K22" s="11">
        <v>186.5</v>
      </c>
      <c r="L22" s="11">
        <v>186.8</v>
      </c>
      <c r="M22" s="11">
        <v>186.8</v>
      </c>
      <c r="N22" s="11">
        <v>187.4</v>
      </c>
      <c r="O22" s="11">
        <v>188.1</v>
      </c>
      <c r="P22" s="11">
        <v>188.6</v>
      </c>
      <c r="Q22" s="23">
        <v>189</v>
      </c>
      <c r="R22" s="11">
        <v>189.9</v>
      </c>
      <c r="S22" s="15"/>
    </row>
    <row r="23" spans="2:19">
      <c r="B23" s="10"/>
      <c r="C23" s="11"/>
      <c r="D23" s="11"/>
      <c r="E23" s="11">
        <v>2005</v>
      </c>
      <c r="F23" s="23">
        <v>192</v>
      </c>
      <c r="G23" s="11">
        <v>188.9</v>
      </c>
      <c r="H23" s="11">
        <v>189.6</v>
      </c>
      <c r="I23" s="11">
        <v>190.5</v>
      </c>
      <c r="J23" s="11">
        <v>191.6</v>
      </c>
      <c r="K23" s="23">
        <v>192</v>
      </c>
      <c r="L23" s="11">
        <v>192.2</v>
      </c>
      <c r="M23" s="11">
        <v>192.2</v>
      </c>
      <c r="N23" s="11">
        <v>192.6</v>
      </c>
      <c r="O23" s="11">
        <v>193.1</v>
      </c>
      <c r="P23" s="11">
        <v>193.3</v>
      </c>
      <c r="Q23" s="11">
        <v>193.6</v>
      </c>
      <c r="R23" s="11">
        <v>194.1</v>
      </c>
      <c r="S23" s="15"/>
    </row>
    <row r="24" spans="2:19">
      <c r="B24" s="10"/>
      <c r="C24" s="11"/>
      <c r="D24" s="11"/>
      <c r="E24" s="11">
        <v>2006</v>
      </c>
      <c r="F24" s="11">
        <v>198.1</v>
      </c>
      <c r="G24" s="11">
        <v>193.4</v>
      </c>
      <c r="H24" s="11">
        <v>194.2</v>
      </c>
      <c r="I24" s="23">
        <v>195</v>
      </c>
      <c r="J24" s="11">
        <v>196.5</v>
      </c>
      <c r="K24" s="11">
        <v>197.7</v>
      </c>
      <c r="L24" s="11">
        <v>198.5</v>
      </c>
      <c r="M24" s="11">
        <v>198.5</v>
      </c>
      <c r="N24" s="11">
        <v>199.2</v>
      </c>
      <c r="O24" s="11">
        <v>200.1</v>
      </c>
      <c r="P24" s="11">
        <v>200.4</v>
      </c>
      <c r="Q24" s="11">
        <v>201.1</v>
      </c>
      <c r="R24" s="11">
        <v>202.7</v>
      </c>
      <c r="S24" s="15"/>
    </row>
    <row r="25" spans="2:19">
      <c r="B25" s="10"/>
      <c r="C25" s="11"/>
      <c r="D25" s="11"/>
      <c r="E25" s="11">
        <v>2007</v>
      </c>
      <c r="F25" s="11">
        <v>206.6</v>
      </c>
      <c r="G25" s="11">
        <v>201.6</v>
      </c>
      <c r="H25" s="11">
        <v>203.1</v>
      </c>
      <c r="I25" s="11">
        <v>204.4</v>
      </c>
      <c r="J25" s="11">
        <v>205.4</v>
      </c>
      <c r="K25" s="11">
        <v>206.2</v>
      </c>
      <c r="L25" s="11">
        <v>207.3</v>
      </c>
      <c r="M25" s="11">
        <v>206.1</v>
      </c>
      <c r="N25" s="11">
        <v>207.3</v>
      </c>
      <c r="O25" s="23">
        <v>208</v>
      </c>
      <c r="P25" s="11">
        <v>208.9</v>
      </c>
      <c r="Q25" s="11">
        <v>209.7</v>
      </c>
      <c r="R25" s="11">
        <v>210.9</v>
      </c>
      <c r="S25" s="15"/>
    </row>
    <row r="26" spans="2:19">
      <c r="B26" s="10"/>
      <c r="C26" s="11"/>
      <c r="D26" s="11"/>
      <c r="E26" s="11">
        <v>2008</v>
      </c>
      <c r="F26" s="11">
        <v>214.8</v>
      </c>
      <c r="G26" s="11">
        <v>209.8</v>
      </c>
      <c r="H26" s="11">
        <v>211.4</v>
      </c>
      <c r="I26" s="11">
        <v>212.1</v>
      </c>
      <c r="J26" s="23">
        <v>214</v>
      </c>
      <c r="K26" s="11">
        <v>215.1</v>
      </c>
      <c r="L26" s="11">
        <v>216.8</v>
      </c>
      <c r="M26" s="11">
        <v>216.5</v>
      </c>
      <c r="N26" s="11">
        <v>217.2</v>
      </c>
      <c r="O26" s="11">
        <v>218.4</v>
      </c>
      <c r="P26" s="11">
        <v>217.7</v>
      </c>
      <c r="Q26" s="23">
        <v>216</v>
      </c>
      <c r="R26" s="11">
        <v>212.9</v>
      </c>
      <c r="S26" s="15"/>
    </row>
    <row r="27" spans="2:19">
      <c r="B27" s="10"/>
      <c r="C27" s="11"/>
      <c r="D27" s="11"/>
      <c r="E27" s="11">
        <v>2009</v>
      </c>
      <c r="F27" s="11">
        <v>213.7</v>
      </c>
      <c r="G27" s="11">
        <v>210.1</v>
      </c>
      <c r="H27" s="11">
        <v>211.4</v>
      </c>
      <c r="I27" s="11">
        <v>211.3</v>
      </c>
      <c r="J27" s="11">
        <v>211.5</v>
      </c>
      <c r="K27" s="11">
        <v>212.8</v>
      </c>
      <c r="L27" s="11">
        <v>213.4</v>
      </c>
      <c r="M27" s="11">
        <v>213.4</v>
      </c>
      <c r="N27" s="11">
        <v>214.4</v>
      </c>
      <c r="O27" s="11">
        <v>215.3</v>
      </c>
      <c r="P27" s="23">
        <v>216</v>
      </c>
      <c r="Q27" s="11">
        <v>216.6</v>
      </c>
      <c r="R27" s="23">
        <v>218</v>
      </c>
      <c r="S27" s="15"/>
    </row>
    <row r="28" spans="2:19">
      <c r="B28" s="10"/>
      <c r="C28" s="11"/>
      <c r="D28" s="11"/>
      <c r="E28" s="11">
        <v>2010</v>
      </c>
      <c r="F28" s="11">
        <v>223.6</v>
      </c>
      <c r="G28" s="11">
        <v>217.9</v>
      </c>
      <c r="H28" s="11">
        <v>219.2</v>
      </c>
      <c r="I28" s="11">
        <v>220.7</v>
      </c>
      <c r="J28" s="11">
        <v>222.8</v>
      </c>
      <c r="K28" s="11">
        <v>223.6</v>
      </c>
      <c r="L28" s="11">
        <v>224.1</v>
      </c>
      <c r="M28" s="11">
        <v>223.6</v>
      </c>
      <c r="N28" s="11">
        <v>224.5</v>
      </c>
      <c r="O28" s="11">
        <v>225.3</v>
      </c>
      <c r="P28" s="11">
        <v>225.8</v>
      </c>
      <c r="Q28" s="11">
        <v>226.8</v>
      </c>
      <c r="R28" s="11">
        <v>228.4</v>
      </c>
      <c r="S28" s="15"/>
    </row>
    <row r="29" spans="2:19">
      <c r="B29" s="10"/>
      <c r="C29" s="11"/>
      <c r="D29" s="11"/>
      <c r="E29" s="11">
        <v>2011</v>
      </c>
      <c r="F29" s="11">
        <v>235.2</v>
      </c>
      <c r="G29" s="23">
        <v>229</v>
      </c>
      <c r="H29" s="11">
        <v>231.3</v>
      </c>
      <c r="I29" s="11">
        <v>232.5</v>
      </c>
      <c r="J29" s="11">
        <v>234.4</v>
      </c>
      <c r="K29" s="11">
        <v>235.2</v>
      </c>
      <c r="L29" s="11">
        <v>235.2</v>
      </c>
      <c r="M29" s="11">
        <v>234.7</v>
      </c>
      <c r="N29" s="11">
        <v>236.1</v>
      </c>
      <c r="O29" s="11">
        <v>237.9</v>
      </c>
      <c r="P29" s="23">
        <v>238</v>
      </c>
      <c r="Q29" s="11">
        <v>238.5</v>
      </c>
      <c r="R29" s="11">
        <v>239.4</v>
      </c>
      <c r="S29" s="15"/>
    </row>
    <row r="30" spans="2:19">
      <c r="B30" s="10"/>
      <c r="C30" s="11"/>
      <c r="D30" s="11"/>
      <c r="E30" s="11">
        <v>2012</v>
      </c>
      <c r="F30" s="11">
        <v>242.7</v>
      </c>
      <c r="G30" s="23">
        <v>238</v>
      </c>
      <c r="H30" s="11">
        <v>239.9</v>
      </c>
      <c r="I30" s="11">
        <v>240.8</v>
      </c>
      <c r="J30" s="11">
        <v>242.5</v>
      </c>
      <c r="K30" s="11">
        <v>242.4</v>
      </c>
      <c r="L30" s="11">
        <v>241.8</v>
      </c>
      <c r="M30" s="11">
        <v>242.1</v>
      </c>
      <c r="N30" s="23">
        <v>243</v>
      </c>
      <c r="O30" s="11">
        <v>244.2</v>
      </c>
      <c r="P30" s="23">
        <v>245.6</v>
      </c>
      <c r="Q30" s="11">
        <v>245.6</v>
      </c>
      <c r="R30" s="11">
        <v>246.8</v>
      </c>
      <c r="S30" s="15"/>
    </row>
    <row r="31" spans="2:19" ht="15" thickBot="1">
      <c r="B31" s="10"/>
      <c r="C31" s="11"/>
      <c r="D31" s="11"/>
      <c r="E31" s="24">
        <v>2013</v>
      </c>
      <c r="F31" s="25" t="s">
        <v>20</v>
      </c>
      <c r="G31" s="26">
        <v>245.8</v>
      </c>
      <c r="H31" s="25">
        <v>247.6</v>
      </c>
      <c r="I31" s="25">
        <v>248.7</v>
      </c>
      <c r="J31" s="25">
        <v>249.5</v>
      </c>
      <c r="K31" s="25">
        <v>250</v>
      </c>
      <c r="L31" s="25">
        <v>249.7</v>
      </c>
      <c r="M31" s="25">
        <v>249.7</v>
      </c>
      <c r="N31" s="25">
        <v>251</v>
      </c>
      <c r="O31" s="25">
        <v>251.9</v>
      </c>
      <c r="P31" s="25">
        <v>251.9</v>
      </c>
      <c r="Q31" s="25" t="s">
        <v>20</v>
      </c>
      <c r="R31" s="25" t="s">
        <v>20</v>
      </c>
      <c r="S31" s="15"/>
    </row>
    <row r="32" spans="2:19">
      <c r="B32" s="10"/>
      <c r="C32" s="11"/>
      <c r="D32" s="11"/>
      <c r="E32" s="11"/>
      <c r="F32" s="27"/>
      <c r="G32" s="23"/>
      <c r="H32" s="27"/>
      <c r="I32" s="27"/>
      <c r="J32" s="27"/>
      <c r="K32" s="27"/>
      <c r="L32" s="27"/>
      <c r="M32" s="27"/>
      <c r="N32" s="27"/>
      <c r="O32" s="27"/>
      <c r="P32" s="27"/>
      <c r="Q32" s="27"/>
      <c r="R32" s="27"/>
      <c r="S32" s="15"/>
    </row>
    <row r="33" spans="2:23" ht="15" thickBot="1">
      <c r="B33" s="28"/>
      <c r="C33" s="29"/>
      <c r="D33" s="30"/>
      <c r="E33" s="31"/>
      <c r="F33" s="31"/>
      <c r="G33" s="31"/>
      <c r="H33" s="31"/>
      <c r="I33" s="31"/>
      <c r="J33" s="31"/>
      <c r="K33" s="31"/>
      <c r="L33" s="31"/>
      <c r="M33" s="31"/>
      <c r="N33" s="31"/>
      <c r="O33" s="31"/>
      <c r="P33" s="31"/>
      <c r="Q33" s="31"/>
      <c r="R33" s="31"/>
      <c r="S33" s="32"/>
    </row>
    <row r="36" spans="2:23" ht="15" thickBot="1"/>
    <row r="37" spans="2:23">
      <c r="B37" s="2"/>
      <c r="C37" s="5"/>
      <c r="D37" s="5"/>
      <c r="E37" s="33"/>
      <c r="F37" s="33"/>
      <c r="G37" s="33"/>
      <c r="H37" s="33"/>
      <c r="I37" s="33"/>
      <c r="J37" s="33"/>
      <c r="K37" s="34"/>
    </row>
    <row r="38" spans="2:23" ht="47.25" customHeight="1">
      <c r="B38" s="10"/>
      <c r="C38" s="35"/>
      <c r="D38" s="35"/>
      <c r="E38" s="36"/>
      <c r="F38" s="36"/>
      <c r="G38" s="36"/>
      <c r="H38" s="36"/>
      <c r="I38" s="36"/>
      <c r="J38" s="36"/>
      <c r="K38" s="37"/>
    </row>
    <row r="39" spans="2:23">
      <c r="B39" s="10"/>
      <c r="C39" s="38"/>
      <c r="D39" s="106" t="s">
        <v>21</v>
      </c>
      <c r="E39" s="106"/>
      <c r="F39" s="106"/>
      <c r="G39" s="106"/>
      <c r="H39" s="106"/>
      <c r="I39" s="106"/>
      <c r="J39" s="107"/>
      <c r="K39" s="37"/>
      <c r="U39" s="39"/>
    </row>
    <row r="40" spans="2:23">
      <c r="B40" s="10"/>
      <c r="C40" s="38"/>
      <c r="D40" s="40"/>
      <c r="E40" s="41" t="s">
        <v>22</v>
      </c>
      <c r="F40" s="41"/>
      <c r="G40" s="41"/>
      <c r="H40" s="41"/>
      <c r="I40" s="108"/>
      <c r="J40" s="110"/>
      <c r="K40" s="37"/>
      <c r="U40" s="7" t="s">
        <v>0</v>
      </c>
      <c r="V40" s="8" t="s">
        <v>1</v>
      </c>
      <c r="W40" s="9"/>
    </row>
    <row r="41" spans="2:23" ht="38.4">
      <c r="B41" s="10"/>
      <c r="C41" s="38"/>
      <c r="D41" s="41"/>
      <c r="E41" s="112" t="s">
        <v>23</v>
      </c>
      <c r="F41" s="112"/>
      <c r="G41" s="112"/>
      <c r="H41" s="113"/>
      <c r="I41" s="109"/>
      <c r="J41" s="111"/>
      <c r="K41" s="37"/>
      <c r="U41" s="20" t="s">
        <v>24</v>
      </c>
      <c r="V41" s="21" t="s">
        <v>25</v>
      </c>
      <c r="W41" s="22"/>
    </row>
    <row r="42" spans="2:23" ht="15.6">
      <c r="B42" s="10"/>
      <c r="C42" s="38"/>
      <c r="D42" s="42"/>
      <c r="E42" s="43"/>
      <c r="F42" s="43"/>
      <c r="G42" s="43"/>
      <c r="H42" s="44"/>
      <c r="I42" s="42"/>
      <c r="J42" s="45"/>
      <c r="K42" s="37"/>
    </row>
    <row r="43" spans="2:23">
      <c r="B43" s="10"/>
      <c r="C43" s="38"/>
      <c r="D43" s="46" t="s">
        <v>26</v>
      </c>
      <c r="E43" s="47">
        <v>-0.1</v>
      </c>
      <c r="F43" s="47"/>
      <c r="G43" s="47"/>
      <c r="H43" s="47"/>
      <c r="I43" s="48"/>
      <c r="J43" s="49"/>
      <c r="K43" s="37"/>
    </row>
    <row r="44" spans="2:23">
      <c r="B44" s="10"/>
      <c r="C44" s="38"/>
      <c r="D44" s="46" t="s">
        <v>27</v>
      </c>
      <c r="E44" s="47">
        <v>-1.3</v>
      </c>
      <c r="F44" s="47"/>
      <c r="G44" s="47"/>
      <c r="H44" s="47"/>
      <c r="I44" s="48"/>
      <c r="J44" s="49"/>
      <c r="K44" s="37"/>
    </row>
    <row r="45" spans="2:23">
      <c r="B45" s="10"/>
      <c r="C45" s="38"/>
      <c r="D45" s="46" t="s">
        <v>28</v>
      </c>
      <c r="E45" s="47">
        <v>-1.4</v>
      </c>
      <c r="F45" s="47"/>
      <c r="G45" s="47"/>
      <c r="H45" s="47"/>
      <c r="I45" s="48"/>
      <c r="J45" s="49"/>
      <c r="K45" s="37"/>
    </row>
    <row r="46" spans="2:23">
      <c r="B46" s="10"/>
      <c r="C46" s="38"/>
      <c r="D46" s="46" t="s">
        <v>29</v>
      </c>
      <c r="E46" s="47">
        <v>0.6</v>
      </c>
      <c r="F46" s="47"/>
      <c r="G46" s="47"/>
      <c r="H46" s="47"/>
      <c r="I46" s="48"/>
      <c r="J46" s="49"/>
      <c r="K46" s="37"/>
    </row>
    <row r="47" spans="2:23">
      <c r="B47" s="10"/>
      <c r="C47" s="38"/>
      <c r="D47" s="46" t="s">
        <v>30</v>
      </c>
      <c r="E47" s="47">
        <v>4</v>
      </c>
      <c r="F47" s="47"/>
      <c r="G47" s="47"/>
      <c r="H47" s="47"/>
      <c r="I47" s="48"/>
      <c r="J47" s="49"/>
      <c r="K47" s="37"/>
    </row>
    <row r="48" spans="2:23">
      <c r="B48" s="10"/>
      <c r="C48" s="38"/>
      <c r="D48" s="46" t="s">
        <v>31</v>
      </c>
      <c r="E48" s="47">
        <v>5.0999999999999996</v>
      </c>
      <c r="F48" s="47"/>
      <c r="G48" s="47"/>
      <c r="H48" s="47"/>
      <c r="I48" s="48"/>
      <c r="J48" s="49"/>
      <c r="K48" s="37"/>
    </row>
    <row r="49" spans="2:11">
      <c r="B49" s="10"/>
      <c r="C49" s="38"/>
      <c r="D49" s="46" t="s">
        <v>32</v>
      </c>
      <c r="E49" s="47">
        <v>4.7</v>
      </c>
      <c r="F49" s="47"/>
      <c r="G49" s="47"/>
      <c r="H49" s="47"/>
      <c r="I49" s="48"/>
      <c r="J49" s="49"/>
      <c r="K49" s="37"/>
    </row>
    <row r="50" spans="2:11">
      <c r="B50" s="10"/>
      <c r="C50" s="38"/>
      <c r="D50" s="46" t="s">
        <v>33</v>
      </c>
      <c r="E50" s="47">
        <v>4.7</v>
      </c>
      <c r="F50" s="47"/>
      <c r="G50" s="47"/>
      <c r="H50" s="47"/>
      <c r="I50" s="48"/>
      <c r="J50" s="49"/>
      <c r="K50" s="37"/>
    </row>
    <row r="51" spans="2:11">
      <c r="B51" s="10"/>
      <c r="C51" s="38"/>
      <c r="D51" s="46" t="s">
        <v>34</v>
      </c>
      <c r="E51" s="47">
        <v>5.3</v>
      </c>
      <c r="F51" s="47"/>
      <c r="G51" s="47"/>
      <c r="H51" s="47"/>
      <c r="I51" s="48"/>
      <c r="J51" s="49"/>
      <c r="K51" s="37"/>
    </row>
    <row r="52" spans="2:11">
      <c r="B52" s="10"/>
      <c r="C52" s="38"/>
      <c r="D52" s="46" t="s">
        <v>35</v>
      </c>
      <c r="E52" s="47">
        <v>5.0999999999999996</v>
      </c>
      <c r="F52" s="47"/>
      <c r="G52" s="47"/>
      <c r="H52" s="47"/>
      <c r="I52" s="48"/>
      <c r="J52" s="49"/>
      <c r="K52" s="37"/>
    </row>
    <row r="53" spans="2:11">
      <c r="B53" s="10"/>
      <c r="C53" s="38"/>
      <c r="D53" s="46" t="s">
        <v>36</v>
      </c>
      <c r="E53" s="47">
        <v>5.2</v>
      </c>
      <c r="F53" s="47"/>
      <c r="G53" s="47"/>
      <c r="H53" s="47"/>
      <c r="I53" s="48"/>
      <c r="J53" s="49"/>
      <c r="K53" s="37"/>
    </row>
    <row r="54" spans="2:11">
      <c r="B54" s="10"/>
      <c r="C54" s="38"/>
      <c r="D54" s="46" t="s">
        <v>37</v>
      </c>
      <c r="E54" s="47">
        <v>5.0999999999999996</v>
      </c>
      <c r="F54" s="47"/>
      <c r="G54" s="47"/>
      <c r="H54" s="47"/>
      <c r="I54" s="48"/>
      <c r="J54" s="49"/>
      <c r="K54" s="37"/>
    </row>
    <row r="55" spans="2:11">
      <c r="B55" s="10"/>
      <c r="C55" s="38"/>
      <c r="D55" s="46" t="s">
        <v>38</v>
      </c>
      <c r="E55" s="47">
        <v>3.8</v>
      </c>
      <c r="F55" s="47"/>
      <c r="G55" s="47"/>
      <c r="H55" s="47"/>
      <c r="I55" s="48"/>
      <c r="J55" s="49"/>
      <c r="K55" s="37"/>
    </row>
    <row r="56" spans="2:11">
      <c r="B56" s="10"/>
      <c r="C56" s="38"/>
      <c r="D56" s="46" t="s">
        <v>39</v>
      </c>
      <c r="E56" s="50">
        <v>3.1</v>
      </c>
      <c r="F56" s="47"/>
      <c r="G56" s="47"/>
      <c r="H56" s="47"/>
      <c r="I56" s="48"/>
      <c r="J56" s="49"/>
      <c r="K56" s="37"/>
    </row>
    <row r="57" spans="2:11">
      <c r="B57" s="10"/>
      <c r="C57" s="38"/>
      <c r="D57" s="46" t="s">
        <v>40</v>
      </c>
      <c r="E57" s="50">
        <v>2.9</v>
      </c>
      <c r="F57" s="47"/>
      <c r="G57" s="47"/>
      <c r="H57" s="47"/>
      <c r="I57" s="48"/>
      <c r="J57" s="49"/>
      <c r="K57" s="37"/>
    </row>
    <row r="58" spans="2:11">
      <c r="B58" s="10"/>
      <c r="C58" s="38"/>
      <c r="D58" s="46" t="s">
        <v>41</v>
      </c>
      <c r="E58" s="50">
        <v>3.1</v>
      </c>
      <c r="F58" s="47"/>
      <c r="G58" s="47"/>
      <c r="H58" s="47"/>
      <c r="I58" s="48"/>
      <c r="J58" s="49"/>
      <c r="K58" s="37"/>
    </row>
    <row r="59" spans="2:11">
      <c r="B59" s="10"/>
      <c r="C59" s="38"/>
      <c r="D59" s="46" t="s">
        <v>42</v>
      </c>
      <c r="E59" s="50">
        <v>3.3</v>
      </c>
      <c r="F59" s="47"/>
      <c r="G59" s="47"/>
      <c r="H59" s="47"/>
      <c r="I59" s="48"/>
      <c r="J59" s="49"/>
      <c r="K59" s="37"/>
    </row>
    <row r="60" spans="2:11">
      <c r="B60" s="10"/>
      <c r="C60" s="38"/>
      <c r="D60" s="46" t="s">
        <v>43</v>
      </c>
      <c r="E60" s="51">
        <v>3.1</v>
      </c>
      <c r="F60" s="47"/>
      <c r="G60" s="47"/>
      <c r="H60" s="47"/>
      <c r="I60" s="48"/>
      <c r="J60" s="49"/>
      <c r="K60" s="37"/>
    </row>
    <row r="61" spans="2:11">
      <c r="B61" s="10"/>
      <c r="C61" s="38"/>
      <c r="D61" s="46" t="s">
        <v>44</v>
      </c>
      <c r="E61" s="51">
        <v>3.2</v>
      </c>
      <c r="F61" s="47"/>
      <c r="G61" s="47"/>
      <c r="H61" s="47"/>
      <c r="I61" s="48"/>
      <c r="J61" s="49"/>
      <c r="K61" s="37"/>
    </row>
    <row r="62" spans="2:11">
      <c r="B62" s="10"/>
      <c r="C62" s="38"/>
      <c r="D62" s="46" t="s">
        <v>45</v>
      </c>
      <c r="E62" s="51">
        <v>2.8</v>
      </c>
      <c r="F62" s="47"/>
      <c r="G62" s="47"/>
      <c r="H62" s="47"/>
      <c r="I62" s="48"/>
      <c r="J62" s="49"/>
      <c r="K62" s="37"/>
    </row>
    <row r="63" spans="2:11">
      <c r="B63" s="10"/>
      <c r="C63" s="38"/>
      <c r="D63" s="46" t="s">
        <v>46</v>
      </c>
      <c r="E63" s="51">
        <v>2.9</v>
      </c>
      <c r="F63" s="47"/>
      <c r="G63" s="47"/>
      <c r="H63" s="47"/>
      <c r="I63" s="48"/>
      <c r="J63" s="49"/>
      <c r="K63" s="37"/>
    </row>
    <row r="64" spans="2:11">
      <c r="B64" s="10"/>
      <c r="C64" s="38"/>
      <c r="D64" s="46" t="s">
        <v>47</v>
      </c>
      <c r="E64" s="52">
        <v>3</v>
      </c>
      <c r="F64" s="47"/>
      <c r="G64" s="47"/>
      <c r="H64" s="47"/>
      <c r="I64" s="48"/>
      <c r="J64" s="49"/>
      <c r="K64" s="37"/>
    </row>
    <row r="65" spans="2:11">
      <c r="B65" s="10"/>
      <c r="C65" s="38"/>
      <c r="D65" s="46" t="s">
        <v>48</v>
      </c>
      <c r="E65" s="52">
        <v>2.8</v>
      </c>
      <c r="F65" s="47"/>
      <c r="G65" s="47"/>
      <c r="H65" s="47"/>
      <c r="I65" s="48"/>
      <c r="J65" s="49"/>
      <c r="K65" s="37"/>
    </row>
    <row r="66" spans="2:11">
      <c r="B66" s="10"/>
      <c r="C66" s="38"/>
      <c r="D66" s="46" t="s">
        <v>49</v>
      </c>
      <c r="E66" s="52">
        <v>3</v>
      </c>
      <c r="F66" s="47"/>
      <c r="G66" s="47"/>
      <c r="H66" s="47"/>
      <c r="I66" s="48"/>
      <c r="J66" s="49"/>
      <c r="K66" s="37"/>
    </row>
    <row r="67" spans="2:11">
      <c r="B67" s="10"/>
      <c r="C67" s="38"/>
      <c r="D67" s="46" t="s">
        <v>50</v>
      </c>
      <c r="E67" s="52">
        <v>3</v>
      </c>
      <c r="F67" s="47"/>
      <c r="G67" s="47"/>
      <c r="H67" s="47"/>
      <c r="I67" s="48"/>
      <c r="J67" s="49"/>
      <c r="K67" s="37"/>
    </row>
    <row r="68" spans="2:11">
      <c r="B68" s="10"/>
      <c r="C68" s="38"/>
      <c r="D68" s="46" t="s">
        <v>51</v>
      </c>
      <c r="E68" s="53">
        <v>3.2</v>
      </c>
      <c r="F68" s="47"/>
      <c r="G68" s="47"/>
      <c r="H68" s="47"/>
      <c r="I68" s="48"/>
      <c r="J68" s="49"/>
      <c r="K68" s="37"/>
    </row>
    <row r="69" spans="2:11">
      <c r="B69" s="10"/>
      <c r="C69" s="38"/>
      <c r="D69" s="46" t="s">
        <v>52</v>
      </c>
      <c r="E69" s="53">
        <v>3.3</v>
      </c>
      <c r="F69" s="47"/>
      <c r="G69" s="47"/>
      <c r="H69" s="47"/>
      <c r="I69" s="48"/>
      <c r="J69" s="49"/>
      <c r="K69" s="37"/>
    </row>
    <row r="70" spans="2:11">
      <c r="B70" s="10"/>
      <c r="C70" s="38"/>
      <c r="D70" s="46" t="s">
        <v>53</v>
      </c>
      <c r="E70" s="53">
        <v>3.5</v>
      </c>
      <c r="F70" s="47"/>
      <c r="G70" s="47"/>
      <c r="H70" s="47"/>
      <c r="I70" s="48"/>
      <c r="J70" s="49"/>
      <c r="K70" s="37"/>
    </row>
    <row r="71" spans="2:11">
      <c r="B71" s="10"/>
      <c r="C71" s="38"/>
      <c r="D71" s="46" t="s">
        <v>54</v>
      </c>
      <c r="E71" s="53">
        <v>3.6</v>
      </c>
      <c r="F71" s="47"/>
      <c r="G71" s="47"/>
      <c r="H71" s="47"/>
      <c r="I71" s="48"/>
      <c r="J71" s="49"/>
      <c r="K71" s="37"/>
    </row>
    <row r="72" spans="2:11">
      <c r="B72" s="10"/>
      <c r="C72" s="38"/>
      <c r="D72" s="46" t="s">
        <v>55</v>
      </c>
      <c r="E72" s="54">
        <v>3.6</v>
      </c>
      <c r="F72" s="47"/>
      <c r="G72" s="47"/>
      <c r="H72" s="47"/>
      <c r="I72" s="48"/>
      <c r="J72" s="49"/>
      <c r="K72" s="37"/>
    </row>
    <row r="73" spans="2:11">
      <c r="B73" s="10"/>
      <c r="C73" s="38"/>
      <c r="D73" s="46" t="s">
        <v>56</v>
      </c>
      <c r="E73" s="54">
        <v>3.6</v>
      </c>
      <c r="F73" s="47"/>
      <c r="G73" s="47"/>
      <c r="H73" s="47"/>
      <c r="I73" s="48"/>
      <c r="J73" s="49"/>
      <c r="K73" s="37"/>
    </row>
    <row r="74" spans="2:11">
      <c r="B74" s="10"/>
      <c r="C74" s="38"/>
      <c r="D74" s="46" t="s">
        <v>57</v>
      </c>
      <c r="E74" s="54">
        <v>3.5</v>
      </c>
      <c r="F74" s="47"/>
      <c r="G74" s="47"/>
      <c r="H74" s="47"/>
      <c r="I74" s="48"/>
      <c r="J74" s="49"/>
      <c r="K74" s="37"/>
    </row>
    <row r="75" spans="2:11">
      <c r="B75" s="10"/>
      <c r="C75" s="38"/>
      <c r="D75" s="46" t="s">
        <v>58</v>
      </c>
      <c r="E75" s="54">
        <v>3.5</v>
      </c>
      <c r="F75" s="47"/>
      <c r="G75" s="47"/>
      <c r="H75" s="47"/>
      <c r="I75" s="48"/>
      <c r="J75" s="49"/>
      <c r="K75" s="37"/>
    </row>
    <row r="76" spans="2:11">
      <c r="B76" s="10"/>
      <c r="C76" s="38"/>
      <c r="D76" s="46" t="s">
        <v>59</v>
      </c>
      <c r="E76" s="55">
        <v>3.7</v>
      </c>
      <c r="F76" s="35"/>
      <c r="G76" s="35"/>
      <c r="H76" s="35"/>
      <c r="I76" s="35"/>
      <c r="J76" s="49"/>
      <c r="K76" s="37"/>
    </row>
    <row r="77" spans="2:11">
      <c r="B77" s="10"/>
      <c r="C77" s="38"/>
      <c r="D77" s="46" t="s">
        <v>60</v>
      </c>
      <c r="E77" s="55">
        <v>3.8</v>
      </c>
      <c r="F77" s="35"/>
      <c r="G77" s="35"/>
      <c r="H77" s="35"/>
      <c r="I77" s="35"/>
      <c r="J77" s="49"/>
      <c r="K77" s="37"/>
    </row>
    <row r="78" spans="2:11">
      <c r="B78" s="10"/>
      <c r="C78" s="38"/>
      <c r="D78" s="46" t="s">
        <v>61</v>
      </c>
      <c r="E78" s="55">
        <v>3.9</v>
      </c>
      <c r="F78" s="35"/>
      <c r="G78" s="35"/>
      <c r="H78" s="35"/>
      <c r="I78" s="35"/>
      <c r="J78" s="49"/>
      <c r="K78" s="37"/>
    </row>
    <row r="79" spans="2:11">
      <c r="B79" s="10"/>
      <c r="C79" s="38"/>
      <c r="D79" s="46" t="s">
        <v>62</v>
      </c>
      <c r="E79" s="55">
        <v>3.9</v>
      </c>
      <c r="F79" s="35"/>
      <c r="G79" s="35"/>
      <c r="H79" s="35"/>
      <c r="I79" s="35"/>
      <c r="J79" s="49"/>
      <c r="K79" s="37"/>
    </row>
    <row r="80" spans="2:11">
      <c r="B80" s="10"/>
      <c r="C80" s="38"/>
      <c r="D80" s="46" t="s">
        <v>63</v>
      </c>
      <c r="E80" s="55">
        <v>4</v>
      </c>
      <c r="F80" s="35"/>
      <c r="G80" s="35"/>
      <c r="H80" s="35"/>
      <c r="I80" s="35"/>
      <c r="J80" s="49"/>
      <c r="K80" s="37"/>
    </row>
    <row r="81" spans="2:11">
      <c r="B81" s="10"/>
      <c r="C81" s="38"/>
      <c r="D81" s="46" t="s">
        <v>64</v>
      </c>
      <c r="E81" s="55">
        <v>4</v>
      </c>
      <c r="F81" s="35"/>
      <c r="G81" s="35"/>
      <c r="H81" s="35"/>
      <c r="I81" s="35"/>
      <c r="J81" s="49"/>
      <c r="K81" s="37"/>
    </row>
    <row r="82" spans="2:11">
      <c r="B82" s="10"/>
      <c r="C82" s="38"/>
      <c r="D82" s="46" t="s">
        <v>65</v>
      </c>
      <c r="E82" s="55">
        <v>4</v>
      </c>
      <c r="F82" s="35"/>
      <c r="G82" s="35"/>
      <c r="H82" s="35"/>
      <c r="I82" s="35"/>
      <c r="J82" s="49"/>
      <c r="K82" s="37"/>
    </row>
    <row r="83" spans="2:11" ht="15" thickBot="1">
      <c r="B83" s="10"/>
      <c r="C83" s="38"/>
      <c r="D83" s="46" t="s">
        <v>66</v>
      </c>
      <c r="E83" s="55">
        <v>4</v>
      </c>
      <c r="F83" s="35"/>
      <c r="G83" s="35"/>
      <c r="H83" s="35"/>
      <c r="I83" s="35"/>
      <c r="J83" s="49"/>
      <c r="K83" s="37"/>
    </row>
    <row r="84" spans="2:11" ht="24" customHeight="1">
      <c r="B84" s="10"/>
      <c r="C84" s="35"/>
      <c r="D84" s="56" t="s">
        <v>67</v>
      </c>
      <c r="E84" s="57"/>
      <c r="F84" s="57"/>
      <c r="G84" s="57"/>
      <c r="H84" s="57"/>
      <c r="I84" s="57"/>
      <c r="J84" s="58"/>
      <c r="K84" s="37"/>
    </row>
    <row r="85" spans="2:11" ht="24" customHeight="1">
      <c r="B85" s="10"/>
      <c r="C85" s="35"/>
      <c r="D85" s="114" t="s">
        <v>68</v>
      </c>
      <c r="E85" s="115"/>
      <c r="F85" s="115"/>
      <c r="G85" s="115"/>
      <c r="H85" s="115"/>
      <c r="I85" s="115"/>
      <c r="J85" s="59"/>
      <c r="K85" s="37"/>
    </row>
    <row r="86" spans="2:11" ht="24" customHeight="1">
      <c r="B86" s="10"/>
      <c r="C86" s="35"/>
      <c r="D86" s="60" t="s">
        <v>69</v>
      </c>
      <c r="E86" s="61"/>
      <c r="F86" s="61"/>
      <c r="G86" s="61"/>
      <c r="H86" s="61"/>
      <c r="I86" s="61"/>
      <c r="J86" s="59"/>
      <c r="K86" s="37"/>
    </row>
    <row r="87" spans="2:11" ht="24" customHeight="1">
      <c r="B87" s="10"/>
      <c r="C87" s="35"/>
      <c r="D87" s="116" t="s">
        <v>70</v>
      </c>
      <c r="E87" s="117"/>
      <c r="F87" s="117"/>
      <c r="G87" s="117"/>
      <c r="H87" s="117"/>
      <c r="I87" s="117"/>
      <c r="J87" s="118"/>
      <c r="K87" s="37"/>
    </row>
    <row r="88" spans="2:11" ht="24" customHeight="1">
      <c r="B88" s="10"/>
      <c r="C88" s="35"/>
      <c r="D88" s="100" t="s">
        <v>71</v>
      </c>
      <c r="E88" s="101"/>
      <c r="F88" s="101"/>
      <c r="G88" s="101"/>
      <c r="H88" s="101"/>
      <c r="I88" s="101"/>
      <c r="J88" s="102"/>
      <c r="K88" s="37"/>
    </row>
    <row r="89" spans="2:11" ht="24" customHeight="1" thickBot="1">
      <c r="B89" s="10"/>
      <c r="C89" s="35"/>
      <c r="D89" s="103" t="s">
        <v>72</v>
      </c>
      <c r="E89" s="104"/>
      <c r="F89" s="104"/>
      <c r="G89" s="104"/>
      <c r="H89" s="104"/>
      <c r="I89" s="104"/>
      <c r="J89" s="105"/>
      <c r="K89" s="37"/>
    </row>
    <row r="90" spans="2:11">
      <c r="B90" s="10"/>
      <c r="C90" s="35"/>
      <c r="D90" s="35"/>
      <c r="E90" s="35"/>
      <c r="F90" s="35"/>
      <c r="G90" s="35"/>
      <c r="H90" s="35"/>
      <c r="I90" s="35"/>
      <c r="J90" s="35"/>
      <c r="K90" s="37"/>
    </row>
    <row r="91" spans="2:11">
      <c r="B91" s="10"/>
      <c r="C91" s="35"/>
      <c r="D91" s="35"/>
      <c r="E91" s="35"/>
      <c r="F91" s="35"/>
      <c r="G91" s="35"/>
      <c r="H91" s="35"/>
      <c r="I91" s="35"/>
      <c r="J91" s="35"/>
      <c r="K91" s="37"/>
    </row>
    <row r="92" spans="2:11" ht="15" thickBot="1">
      <c r="B92" s="28"/>
      <c r="C92" s="31"/>
      <c r="D92" s="31"/>
      <c r="E92" s="31"/>
      <c r="F92" s="31"/>
      <c r="G92" s="31"/>
      <c r="H92" s="31"/>
      <c r="I92" s="31"/>
      <c r="J92" s="31"/>
      <c r="K92" s="62"/>
    </row>
  </sheetData>
  <mergeCells count="8">
    <mergeCell ref="D88:J88"/>
    <mergeCell ref="D89:J89"/>
    <mergeCell ref="D39:J39"/>
    <mergeCell ref="I40:I41"/>
    <mergeCell ref="J40:J41"/>
    <mergeCell ref="E41:H41"/>
    <mergeCell ref="D85:I85"/>
    <mergeCell ref="D87:J87"/>
  </mergeCells>
  <hyperlinks>
    <hyperlink ref="V4" r:id="rId1"/>
    <hyperlink ref="V41"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sheetPr>
    <tabColor theme="2" tint="-0.249977111117893"/>
    <pageSetUpPr fitToPage="1"/>
  </sheetPr>
  <dimension ref="A1:AI47"/>
  <sheetViews>
    <sheetView showGridLines="0" tabSelected="1" topLeftCell="C1" zoomScale="70" zoomScaleNormal="70" workbookViewId="0">
      <selection activeCell="F27" sqref="F27:Q34"/>
    </sheetView>
  </sheetViews>
  <sheetFormatPr defaultColWidth="10.109375" defaultRowHeight="14.4"/>
  <cols>
    <col min="1" max="1" width="24.6640625" style="73" customWidth="1"/>
    <col min="2" max="2" width="10.109375" style="81"/>
    <col min="3" max="3" width="10.109375" style="99"/>
    <col min="4" max="22" width="10.109375" style="73"/>
    <col min="23" max="26" width="10.109375" style="75"/>
    <col min="27" max="27" width="12.33203125" style="75" customWidth="1"/>
    <col min="28" max="30" width="10.109375" style="75"/>
    <col min="31" max="31" width="11.5546875" style="75" bestFit="1" customWidth="1"/>
    <col min="32" max="32" width="11.6640625" style="75" bestFit="1" customWidth="1"/>
    <col min="33" max="35" width="10.109375" style="75"/>
    <col min="36" max="16384" width="10.109375" style="73"/>
  </cols>
  <sheetData>
    <row r="1" spans="1:35" s="65" customFormat="1">
      <c r="A1" s="63"/>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row>
    <row r="2" spans="1:35" s="65" customFormat="1" ht="18">
      <c r="A2" s="66"/>
      <c r="B2" s="67"/>
      <c r="C2" s="67"/>
      <c r="D2" s="68" t="s">
        <v>73</v>
      </c>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row>
    <row r="3" spans="1:35" s="65" customFormat="1" ht="18">
      <c r="A3" s="66"/>
      <c r="B3" s="67"/>
      <c r="C3" s="67"/>
      <c r="D3" s="68"/>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row>
    <row r="4" spans="1:35" s="65" customFormat="1" ht="15" thickBot="1">
      <c r="A4" s="70"/>
      <c r="B4" s="71"/>
      <c r="C4" s="71"/>
      <c r="D4" s="71"/>
      <c r="E4" s="71"/>
      <c r="F4" s="71"/>
      <c r="G4" s="71"/>
      <c r="H4" s="71"/>
      <c r="I4" s="71"/>
      <c r="J4" s="71"/>
      <c r="K4" s="71"/>
      <c r="L4" s="71"/>
      <c r="M4" s="71"/>
      <c r="N4" s="71"/>
      <c r="O4" s="71"/>
      <c r="P4" s="71"/>
      <c r="Q4" s="71"/>
      <c r="R4" s="71"/>
      <c r="S4" s="71"/>
      <c r="T4" s="71"/>
      <c r="U4" s="72"/>
      <c r="V4" s="72"/>
      <c r="W4" s="72"/>
      <c r="X4" s="72"/>
      <c r="Y4" s="72"/>
      <c r="Z4" s="72"/>
      <c r="AA4" s="72"/>
      <c r="AB4" s="72"/>
      <c r="AC4" s="72"/>
      <c r="AD4" s="69"/>
      <c r="AE4" s="69"/>
      <c r="AF4" s="69"/>
      <c r="AG4" s="69"/>
      <c r="AH4" s="69"/>
      <c r="AI4" s="69"/>
    </row>
    <row r="5" spans="1:35">
      <c r="A5" s="2"/>
      <c r="B5" s="3"/>
      <c r="C5" s="4"/>
      <c r="D5" s="5"/>
      <c r="E5" s="5"/>
      <c r="F5" s="5"/>
      <c r="G5" s="5"/>
      <c r="H5" s="5"/>
      <c r="I5" s="5"/>
      <c r="J5" s="5"/>
      <c r="K5" s="5"/>
      <c r="L5" s="5"/>
      <c r="M5" s="5"/>
      <c r="N5" s="5"/>
      <c r="O5" s="5"/>
      <c r="P5" s="5"/>
      <c r="Q5" s="5"/>
      <c r="R5" s="5"/>
      <c r="S5" s="5"/>
      <c r="T5" s="5"/>
      <c r="U5" s="5"/>
      <c r="V5" s="5"/>
      <c r="W5" s="33"/>
      <c r="X5" s="33"/>
      <c r="Y5" s="33"/>
      <c r="Z5" s="33"/>
      <c r="AA5" s="33"/>
      <c r="AB5" s="33"/>
      <c r="AC5" s="34"/>
      <c r="AD5" s="69"/>
      <c r="AE5" s="69"/>
      <c r="AF5" s="69"/>
      <c r="AG5" s="69"/>
      <c r="AH5" s="69"/>
      <c r="AI5" s="69"/>
    </row>
    <row r="6" spans="1:35">
      <c r="A6" s="10" t="str">
        <f ca="1">+[1]Periods!A4</f>
        <v>Regulatory period</v>
      </c>
      <c r="B6" s="35" t="str">
        <f ca="1">+[1]Periods!B4</f>
        <v>RP1</v>
      </c>
      <c r="C6" s="74" t="str">
        <f ca="1">+[1]Periods!C4</f>
        <v>RP1</v>
      </c>
      <c r="D6" s="35" t="str">
        <f ca="1">+[1]Periods!D4</f>
        <v>RP1</v>
      </c>
      <c r="E6" s="35" t="str">
        <f ca="1">+[1]Periods!E4</f>
        <v>RP1</v>
      </c>
      <c r="F6" s="35" t="str">
        <f ca="1">+[1]Periods!F4</f>
        <v>RP2</v>
      </c>
      <c r="G6" s="35" t="str">
        <f ca="1">+[1]Periods!G4</f>
        <v>RP2</v>
      </c>
      <c r="H6" s="35" t="str">
        <f ca="1">+[1]Periods!H4</f>
        <v>RP2</v>
      </c>
      <c r="I6" s="35" t="str">
        <f ca="1">+[1]Periods!I4</f>
        <v>RP2</v>
      </c>
      <c r="J6" s="35" t="str">
        <f ca="1">+[1]Periods!J4</f>
        <v>RP2</v>
      </c>
      <c r="K6" s="35" t="str">
        <f ca="1">+[1]Periods!K4</f>
        <v>RP3</v>
      </c>
      <c r="L6" s="35" t="str">
        <f ca="1">+[1]Periods!L4</f>
        <v>RP3</v>
      </c>
      <c r="M6" s="35" t="str">
        <f ca="1">+[1]Periods!M4</f>
        <v>RP3</v>
      </c>
      <c r="N6" s="35" t="str">
        <f ca="1">+[1]Periods!N4</f>
        <v>RP3</v>
      </c>
      <c r="O6" s="35" t="str">
        <f ca="1">+[1]Periods!O4</f>
        <v>RP3</v>
      </c>
      <c r="P6" s="35" t="str">
        <f ca="1">+[1]Periods!P4</f>
        <v>RP4</v>
      </c>
      <c r="Q6" s="35" t="str">
        <f ca="1">+[1]Periods!Q4</f>
        <v>RP4</v>
      </c>
      <c r="R6" s="35" t="str">
        <f ca="1">+[1]Periods!R4</f>
        <v>RP4</v>
      </c>
      <c r="S6" s="35" t="str">
        <f ca="1">+[1]Periods!S4</f>
        <v>RP4</v>
      </c>
      <c r="T6" s="35" t="str">
        <f ca="1">+[1]Periods!T4</f>
        <v>RP4</v>
      </c>
      <c r="U6" s="35" t="str">
        <f ca="1">+[1]Periods!U4</f>
        <v>RP5</v>
      </c>
      <c r="V6" s="35" t="str">
        <f ca="1">+[1]Periods!V4</f>
        <v>RP5</v>
      </c>
      <c r="W6" s="36" t="str">
        <f ca="1">+[1]Periods!W4</f>
        <v>RP5</v>
      </c>
      <c r="X6" s="36" t="str">
        <f ca="1">+[1]Periods!X4</f>
        <v>RP5</v>
      </c>
      <c r="Y6" s="36" t="str">
        <f ca="1">+[1]Periods!Y4</f>
        <v>RP5</v>
      </c>
      <c r="Z6" s="36" t="str">
        <f ca="1">+[1]Periods!Z4</f>
        <v>RP5</v>
      </c>
      <c r="AA6" s="36"/>
      <c r="AB6" s="36"/>
      <c r="AC6" s="37"/>
      <c r="AD6" s="69"/>
      <c r="AE6" s="69"/>
      <c r="AF6" s="69"/>
      <c r="AG6" s="69"/>
    </row>
    <row r="7" spans="1:35">
      <c r="A7" s="10" t="str">
        <f ca="1">+[1]Periods!A5</f>
        <v>Start Period</v>
      </c>
      <c r="B7" s="35" t="str">
        <f ca="1">+[1]Periods!B5</f>
        <v>Apr 1993</v>
      </c>
      <c r="C7" s="74" t="str">
        <f ca="1">+[1]Periods!C5</f>
        <v>Apr 1994</v>
      </c>
      <c r="D7" s="35" t="str">
        <f ca="1">+[1]Periods!D5</f>
        <v>Apr 1995</v>
      </c>
      <c r="E7" s="35" t="str">
        <f ca="1">+[1]Periods!E5</f>
        <v>Apr 1996</v>
      </c>
      <c r="F7" s="35" t="str">
        <f ca="1">+[1]Periods!F5</f>
        <v>Apr 1997</v>
      </c>
      <c r="G7" s="35" t="str">
        <f ca="1">+[1]Periods!G5</f>
        <v>Apr 1998</v>
      </c>
      <c r="H7" s="35" t="str">
        <f ca="1">+[1]Periods!H5</f>
        <v>Apr 1999</v>
      </c>
      <c r="I7" s="35" t="str">
        <f ca="1">+[1]Periods!I5</f>
        <v>Apr 2000</v>
      </c>
      <c r="J7" s="35" t="str">
        <f ca="1">+[1]Periods!J5</f>
        <v>Apr 2001</v>
      </c>
      <c r="K7" s="35" t="str">
        <f ca="1">+[1]Periods!K5</f>
        <v>Apr 2002</v>
      </c>
      <c r="L7" s="35" t="str">
        <f ca="1">+[1]Periods!L5</f>
        <v>Apr 2003</v>
      </c>
      <c r="M7" s="35" t="str">
        <f ca="1">+[1]Periods!M5</f>
        <v>Apr 2004</v>
      </c>
      <c r="N7" s="35" t="str">
        <f ca="1">+[1]Periods!N5</f>
        <v>Apr 2005</v>
      </c>
      <c r="O7" s="35" t="str">
        <f ca="1">+[1]Periods!O5</f>
        <v>Apr 2006</v>
      </c>
      <c r="P7" s="35" t="str">
        <f ca="1">+[1]Periods!P5</f>
        <v>Apr 2007</v>
      </c>
      <c r="Q7" s="35" t="str">
        <f ca="1">+[1]Periods!Q5</f>
        <v>Apr 2008</v>
      </c>
      <c r="R7" s="35" t="str">
        <f ca="1">+[1]Periods!R5</f>
        <v>Apr 2009</v>
      </c>
      <c r="S7" s="35" t="str">
        <f ca="1">+[1]Periods!S5</f>
        <v>Apr 2010</v>
      </c>
      <c r="T7" s="35" t="str">
        <f ca="1">+[1]Periods!T5</f>
        <v>Apr 2011</v>
      </c>
      <c r="U7" s="35" t="str">
        <f ca="1">+[1]Periods!U5</f>
        <v>Apr 2012</v>
      </c>
      <c r="V7" s="35" t="str">
        <f ca="1">+[1]Periods!V5</f>
        <v>Apr 2013</v>
      </c>
      <c r="W7" s="36" t="str">
        <f ca="1">+[1]Periods!W5</f>
        <v>Apr 2014</v>
      </c>
      <c r="X7" s="36" t="str">
        <f ca="1">+[1]Periods!X5</f>
        <v>Apr 2015</v>
      </c>
      <c r="Y7" s="36" t="str">
        <f ca="1">+[1]Periods!Y5</f>
        <v>Apr 2016</v>
      </c>
      <c r="Z7" s="36" t="str">
        <f ca="1">+[1]Periods!Z5</f>
        <v>Apr 2017</v>
      </c>
      <c r="AA7" s="36"/>
      <c r="AB7" s="36"/>
      <c r="AC7" s="37"/>
      <c r="AD7" s="69"/>
      <c r="AE7" s="69"/>
      <c r="AF7" s="69"/>
      <c r="AG7" s="69"/>
    </row>
    <row r="8" spans="1:35">
      <c r="A8" s="10" t="str">
        <f ca="1">+[1]Periods!A6</f>
        <v>End Period</v>
      </c>
      <c r="B8" s="35" t="str">
        <f ca="1">+[1]Periods!B6</f>
        <v>Mar 1994</v>
      </c>
      <c r="C8" s="74" t="str">
        <f ca="1">+[1]Periods!C6</f>
        <v>Mar 1995</v>
      </c>
      <c r="D8" s="35" t="str">
        <f ca="1">+[1]Periods!D6</f>
        <v>Mar 1996</v>
      </c>
      <c r="E8" s="35" t="str">
        <f ca="1">+[1]Periods!E6</f>
        <v>Mar 1997</v>
      </c>
      <c r="F8" s="35" t="str">
        <f ca="1">+[1]Periods!F6</f>
        <v>Mar 1998</v>
      </c>
      <c r="G8" s="35" t="str">
        <f ca="1">+[1]Periods!G6</f>
        <v>Mar 1999</v>
      </c>
      <c r="H8" s="35" t="str">
        <f ca="1">+[1]Periods!H6</f>
        <v>Mar 2000</v>
      </c>
      <c r="I8" s="35" t="str">
        <f ca="1">+[1]Periods!I6</f>
        <v>Mar 2001</v>
      </c>
      <c r="J8" s="35" t="str">
        <f ca="1">+[1]Periods!J6</f>
        <v>Mar 2002</v>
      </c>
      <c r="K8" s="35" t="str">
        <f ca="1">+[1]Periods!K6</f>
        <v>Mar 2003</v>
      </c>
      <c r="L8" s="35" t="str">
        <f ca="1">+[1]Periods!L6</f>
        <v>Mar 2004</v>
      </c>
      <c r="M8" s="35" t="str">
        <f ca="1">+[1]Periods!M6</f>
        <v>Mar 2005</v>
      </c>
      <c r="N8" s="35" t="str">
        <f ca="1">+[1]Periods!N6</f>
        <v>Mar 2006</v>
      </c>
      <c r="O8" s="35" t="str">
        <f ca="1">+[1]Periods!O6</f>
        <v>Mar 2007</v>
      </c>
      <c r="P8" s="35" t="str">
        <f ca="1">+[1]Periods!P6</f>
        <v>Mar 2008</v>
      </c>
      <c r="Q8" s="35" t="str">
        <f ca="1">+[1]Periods!Q6</f>
        <v>Mar 2009</v>
      </c>
      <c r="R8" s="35" t="str">
        <f ca="1">+[1]Periods!R6</f>
        <v>Mar 2010</v>
      </c>
      <c r="S8" s="35" t="str">
        <f ca="1">+[1]Periods!S6</f>
        <v>Mar 2011</v>
      </c>
      <c r="T8" s="35" t="str">
        <f ca="1">+[1]Periods!T6</f>
        <v>Mar 2012</v>
      </c>
      <c r="U8" s="35" t="str">
        <f ca="1">+[1]Periods!U6</f>
        <v>Mar 2013</v>
      </c>
      <c r="V8" s="35" t="str">
        <f ca="1">+[1]Periods!V6</f>
        <v>Mar 2014</v>
      </c>
      <c r="W8" s="36" t="str">
        <f ca="1">+[1]Periods!W6</f>
        <v>Mar 2015</v>
      </c>
      <c r="X8" s="36" t="str">
        <f ca="1">+[1]Periods!X6</f>
        <v>Mar 2016</v>
      </c>
      <c r="Y8" s="36" t="str">
        <f ca="1">+[1]Periods!Y6</f>
        <v>Mar 2017</v>
      </c>
      <c r="Z8" s="36" t="str">
        <f ca="1">+[1]Periods!Z6</f>
        <v>Sep 2017</v>
      </c>
      <c r="AA8" s="36"/>
      <c r="AB8" s="36"/>
      <c r="AC8" s="37"/>
      <c r="AD8" s="69"/>
      <c r="AE8" s="69"/>
      <c r="AF8" s="69"/>
      <c r="AG8" s="69"/>
    </row>
    <row r="9" spans="1:35">
      <c r="A9" s="10" t="str">
        <f ca="1">+[1]Periods!A7</f>
        <v>Number of months in period</v>
      </c>
      <c r="B9" s="35">
        <f ca="1">+[1]Periods!B7</f>
        <v>12</v>
      </c>
      <c r="C9" s="35">
        <f ca="1">+[1]Periods!C7</f>
        <v>12</v>
      </c>
      <c r="D9" s="35">
        <f ca="1">+[1]Periods!D7</f>
        <v>12</v>
      </c>
      <c r="E9" s="35">
        <f ca="1">+[1]Periods!E7</f>
        <v>12</v>
      </c>
      <c r="F9" s="35">
        <f ca="1">+[1]Periods!F7</f>
        <v>12</v>
      </c>
      <c r="G9" s="35">
        <f ca="1">+[1]Periods!G7</f>
        <v>12</v>
      </c>
      <c r="H9" s="35">
        <f ca="1">+[1]Periods!H7</f>
        <v>12</v>
      </c>
      <c r="I9" s="35">
        <f ca="1">+[1]Periods!I7</f>
        <v>12</v>
      </c>
      <c r="J9" s="35">
        <f ca="1">+[1]Periods!J7</f>
        <v>12</v>
      </c>
      <c r="K9" s="35">
        <f ca="1">+[1]Periods!K7</f>
        <v>12</v>
      </c>
      <c r="L9" s="35">
        <f ca="1">+[1]Periods!L7</f>
        <v>12</v>
      </c>
      <c r="M9" s="35">
        <f ca="1">+[1]Periods!M7</f>
        <v>12</v>
      </c>
      <c r="N9" s="35">
        <f ca="1">+[1]Periods!N7</f>
        <v>12</v>
      </c>
      <c r="O9" s="35">
        <f ca="1">+[1]Periods!O7</f>
        <v>12</v>
      </c>
      <c r="P9" s="35">
        <f ca="1">+[1]Periods!P7</f>
        <v>12</v>
      </c>
      <c r="Q9" s="35">
        <f ca="1">+[1]Periods!Q7</f>
        <v>12</v>
      </c>
      <c r="R9" s="35">
        <f ca="1">+[1]Periods!R7</f>
        <v>12</v>
      </c>
      <c r="S9" s="35">
        <f ca="1">+[1]Periods!S7</f>
        <v>12</v>
      </c>
      <c r="T9" s="35">
        <f ca="1">+[1]Periods!T7</f>
        <v>12</v>
      </c>
      <c r="U9" s="35">
        <f ca="1">+[1]Periods!U7</f>
        <v>12</v>
      </c>
      <c r="V9" s="35">
        <f ca="1">+[1]Periods!V7</f>
        <v>12</v>
      </c>
      <c r="W9" s="36">
        <f ca="1">+[1]Periods!W7</f>
        <v>12</v>
      </c>
      <c r="X9" s="36">
        <f ca="1">+[1]Periods!X7</f>
        <v>12</v>
      </c>
      <c r="Y9" s="36">
        <f ca="1">+[1]Periods!Y7</f>
        <v>12</v>
      </c>
      <c r="Z9" s="36">
        <f ca="1">+[1]Periods!Z7</f>
        <v>6</v>
      </c>
      <c r="AA9" s="36"/>
      <c r="AB9" s="36"/>
      <c r="AC9" s="37"/>
      <c r="AD9" s="69"/>
      <c r="AE9" s="69"/>
      <c r="AF9" s="69"/>
      <c r="AG9" s="69"/>
    </row>
    <row r="10" spans="1:35">
      <c r="A10" s="10"/>
      <c r="B10" s="35"/>
      <c r="C10" s="35"/>
      <c r="D10" s="35"/>
      <c r="E10" s="35"/>
      <c r="F10" s="35"/>
      <c r="G10" s="35"/>
      <c r="H10" s="35"/>
      <c r="I10" s="35"/>
      <c r="J10" s="35"/>
      <c r="K10" s="35"/>
      <c r="L10" s="35"/>
      <c r="M10" s="35"/>
      <c r="N10" s="35"/>
      <c r="O10" s="35"/>
      <c r="P10" s="35"/>
      <c r="Q10" s="35"/>
      <c r="R10" s="35"/>
      <c r="S10" s="35"/>
      <c r="T10" s="76"/>
      <c r="U10" s="35"/>
      <c r="V10" s="35"/>
      <c r="W10" s="35"/>
      <c r="X10" s="35"/>
      <c r="Y10" s="35"/>
      <c r="Z10" s="35"/>
      <c r="AA10" s="36"/>
      <c r="AB10" s="36"/>
      <c r="AC10" s="37"/>
      <c r="AD10" s="69"/>
      <c r="AE10" s="69"/>
      <c r="AF10" s="69"/>
      <c r="AG10" s="69"/>
    </row>
    <row r="11" spans="1:35" ht="27.75" customHeight="1">
      <c r="A11" s="10"/>
      <c r="B11" s="77" t="s">
        <v>74</v>
      </c>
      <c r="C11" s="77" t="s">
        <v>75</v>
      </c>
      <c r="D11" s="77" t="s">
        <v>76</v>
      </c>
      <c r="E11" s="77" t="s">
        <v>77</v>
      </c>
      <c r="F11" s="77" t="s">
        <v>78</v>
      </c>
      <c r="G11" s="77" t="s">
        <v>79</v>
      </c>
      <c r="H11" s="77" t="s">
        <v>80</v>
      </c>
      <c r="I11" s="77" t="s">
        <v>81</v>
      </c>
      <c r="J11" s="77" t="s">
        <v>82</v>
      </c>
      <c r="K11" s="77" t="s">
        <v>83</v>
      </c>
      <c r="L11" s="77" t="s">
        <v>84</v>
      </c>
      <c r="M11" s="77" t="s">
        <v>85</v>
      </c>
      <c r="N11" s="77" t="s">
        <v>86</v>
      </c>
      <c r="O11" s="77" t="s">
        <v>87</v>
      </c>
      <c r="P11" s="77" t="s">
        <v>88</v>
      </c>
      <c r="Q11" s="77" t="s">
        <v>89</v>
      </c>
      <c r="R11" s="77" t="s">
        <v>90</v>
      </c>
      <c r="S11" s="77" t="s">
        <v>91</v>
      </c>
      <c r="T11" s="77" t="s">
        <v>92</v>
      </c>
      <c r="U11" s="77" t="s">
        <v>93</v>
      </c>
      <c r="V11" s="77" t="s">
        <v>94</v>
      </c>
      <c r="W11" s="77" t="s">
        <v>95</v>
      </c>
      <c r="X11" s="77" t="s">
        <v>96</v>
      </c>
      <c r="Y11" s="77" t="s">
        <v>97</v>
      </c>
      <c r="Z11" s="77" t="s">
        <v>98</v>
      </c>
      <c r="AA11" s="36"/>
      <c r="AB11" s="36"/>
      <c r="AC11" s="37"/>
      <c r="AD11" s="69"/>
      <c r="AE11" s="69"/>
      <c r="AF11" s="69"/>
      <c r="AG11" s="69"/>
    </row>
    <row r="12" spans="1:35" s="81" customFormat="1" ht="45" customHeight="1">
      <c r="A12" s="78"/>
      <c r="B12" s="79">
        <f t="array" aca="1" ref="B12:S12" ca="1">TRANSPOSE(Input4!P11:P28)</f>
        <v>141.80000000000001</v>
      </c>
      <c r="C12" s="79">
        <f ca="1"/>
        <v>145.19999999999999</v>
      </c>
      <c r="D12" s="79">
        <f ca="1"/>
        <v>149.80000000000001</v>
      </c>
      <c r="E12" s="79">
        <f ca="1"/>
        <v>153.80000000000001</v>
      </c>
      <c r="F12" s="79">
        <f ca="1"/>
        <v>159.5</v>
      </c>
      <c r="G12" s="79">
        <f ca="1"/>
        <v>164.5</v>
      </c>
      <c r="H12" s="79">
        <f ca="1"/>
        <v>166.5</v>
      </c>
      <c r="I12" s="79">
        <f ca="1"/>
        <v>171.6</v>
      </c>
      <c r="J12" s="79">
        <f ca="1"/>
        <v>174.3</v>
      </c>
      <c r="K12" s="79">
        <f ca="1"/>
        <v>177.9</v>
      </c>
      <c r="L12" s="79">
        <f ca="1"/>
        <v>182.6</v>
      </c>
      <c r="M12" s="79">
        <f ca="1"/>
        <v>188.6</v>
      </c>
      <c r="N12" s="79">
        <f ca="1"/>
        <v>193.3</v>
      </c>
      <c r="O12" s="79">
        <f ca="1"/>
        <v>200.4</v>
      </c>
      <c r="P12" s="79">
        <f ca="1"/>
        <v>208.9</v>
      </c>
      <c r="Q12" s="79">
        <f ca="1"/>
        <v>217.7</v>
      </c>
      <c r="R12" s="79">
        <f ca="1"/>
        <v>216</v>
      </c>
      <c r="S12" s="79">
        <f ca="1"/>
        <v>225.8</v>
      </c>
      <c r="T12" s="79">
        <f ca="1">+O27</f>
        <v>238</v>
      </c>
      <c r="U12" s="79">
        <f ca="1">+O28</f>
        <v>245.6</v>
      </c>
      <c r="V12" s="79">
        <f ca="1">+O29</f>
        <v>251.9</v>
      </c>
      <c r="W12" s="79">
        <f ca="1">+O30</f>
        <v>259.45699999999999</v>
      </c>
      <c r="X12" s="79">
        <f ca="1">+O31</f>
        <v>268.53799499999997</v>
      </c>
      <c r="Y12" s="79">
        <f ca="1">+O32</f>
        <v>277.93682482499992</v>
      </c>
      <c r="Z12" s="79">
        <f ca="1">+K33</f>
        <v>285.15039409718395</v>
      </c>
      <c r="AA12" s="36"/>
      <c r="AB12" s="36"/>
      <c r="AC12" s="37"/>
      <c r="AD12" s="69"/>
      <c r="AE12" s="69"/>
      <c r="AF12" s="69"/>
      <c r="AG12" s="69"/>
      <c r="AH12" s="80"/>
      <c r="AI12" s="80"/>
    </row>
    <row r="13" spans="1:35" s="35" customFormat="1" ht="12.75" customHeight="1" thickBot="1">
      <c r="A13" s="10"/>
      <c r="B13" s="82"/>
      <c r="C13" s="83">
        <f ca="1">+(C12-B12)/B12</f>
        <v>2.397743300423115E-2</v>
      </c>
      <c r="D13" s="83">
        <f t="shared" ref="D13:Z13" ca="1" si="0">+(D12-C12)/C12</f>
        <v>3.1680440771350023E-2</v>
      </c>
      <c r="E13" s="83">
        <f t="shared" ca="1" si="0"/>
        <v>2.6702269692923896E-2</v>
      </c>
      <c r="F13" s="83">
        <f t="shared" ca="1" si="0"/>
        <v>3.7061118335500576E-2</v>
      </c>
      <c r="G13" s="83">
        <f t="shared" ca="1" si="0"/>
        <v>3.1347962382445138E-2</v>
      </c>
      <c r="H13" s="83">
        <f t="shared" ca="1" si="0"/>
        <v>1.2158054711246201E-2</v>
      </c>
      <c r="I13" s="83">
        <f t="shared" ca="1" si="0"/>
        <v>3.0630630630630595E-2</v>
      </c>
      <c r="J13" s="83">
        <f t="shared" ca="1" si="0"/>
        <v>1.5734265734265833E-2</v>
      </c>
      <c r="K13" s="83">
        <f t="shared" ca="1" si="0"/>
        <v>2.0654044750430259E-2</v>
      </c>
      <c r="L13" s="83">
        <f t="shared" ca="1" si="0"/>
        <v>2.6419336706014551E-2</v>
      </c>
      <c r="M13" s="83">
        <f t="shared" ca="1" si="0"/>
        <v>3.2858707557502739E-2</v>
      </c>
      <c r="N13" s="83">
        <f t="shared" ca="1" si="0"/>
        <v>2.49204665959704E-2</v>
      </c>
      <c r="O13" s="83">
        <f t="shared" ca="1" si="0"/>
        <v>3.6730470770822525E-2</v>
      </c>
      <c r="P13" s="83">
        <f t="shared" ca="1" si="0"/>
        <v>4.2415169660678639E-2</v>
      </c>
      <c r="Q13" s="83">
        <f t="shared" ca="1" si="0"/>
        <v>4.2125418860698816E-2</v>
      </c>
      <c r="R13" s="83">
        <f t="shared" ca="1" si="0"/>
        <v>-7.8089113458887863E-3</v>
      </c>
      <c r="S13" s="83">
        <f t="shared" ca="1" si="0"/>
        <v>4.5370370370370422E-2</v>
      </c>
      <c r="T13" s="83">
        <f t="shared" ca="1" si="0"/>
        <v>5.403011514614698E-2</v>
      </c>
      <c r="U13" s="83">
        <f t="shared" ca="1" si="0"/>
        <v>3.1932773109243674E-2</v>
      </c>
      <c r="V13" s="83">
        <f t="shared" ca="1" si="0"/>
        <v>2.5651465798045649E-2</v>
      </c>
      <c r="W13" s="83">
        <f t="shared" ca="1" si="0"/>
        <v>2.999999999999995E-2</v>
      </c>
      <c r="X13" s="83">
        <f t="shared" ca="1" si="0"/>
        <v>3.4999999999999899E-2</v>
      </c>
      <c r="Y13" s="83">
        <f t="shared" ca="1" si="0"/>
        <v>3.4999999999999816E-2</v>
      </c>
      <c r="Z13" s="83">
        <f t="shared" ca="1" si="0"/>
        <v>2.5953988920777164E-2</v>
      </c>
      <c r="AA13" s="36"/>
      <c r="AB13" s="36"/>
      <c r="AC13" s="37"/>
      <c r="AD13" s="69"/>
      <c r="AE13" s="69"/>
      <c r="AF13" s="69"/>
      <c r="AG13" s="69"/>
    </row>
    <row r="14" spans="1:35" s="35" customFormat="1" ht="12.75" customHeight="1">
      <c r="A14" s="10"/>
      <c r="S14" s="36"/>
      <c r="T14" s="36"/>
      <c r="U14" s="36"/>
      <c r="V14" s="36"/>
      <c r="W14" s="36"/>
      <c r="X14" s="36"/>
      <c r="Y14" s="36"/>
      <c r="Z14" s="36"/>
      <c r="AA14" s="36"/>
      <c r="AB14" s="36"/>
      <c r="AC14" s="37"/>
      <c r="AD14" s="69"/>
      <c r="AE14" s="69"/>
      <c r="AF14" s="69"/>
      <c r="AG14" s="69"/>
    </row>
    <row r="15" spans="1:35" s="35" customFormat="1" ht="12.75" customHeight="1">
      <c r="A15" s="10"/>
      <c r="B15" s="84" t="s">
        <v>99</v>
      </c>
      <c r="S15" s="36"/>
      <c r="T15" s="36"/>
      <c r="U15" s="36"/>
      <c r="V15" s="36"/>
      <c r="W15" s="36"/>
      <c r="X15" s="36"/>
      <c r="Y15" s="36"/>
      <c r="Z15" s="36"/>
      <c r="AA15" s="36"/>
      <c r="AB15" s="36"/>
      <c r="AC15" s="37"/>
      <c r="AD15" s="69"/>
      <c r="AE15" s="69"/>
      <c r="AF15" s="69"/>
      <c r="AG15" s="69"/>
    </row>
    <row r="16" spans="1:35" s="35" customFormat="1" ht="12.75" customHeight="1">
      <c r="A16" s="10"/>
      <c r="B16" s="85">
        <f ca="1">+$R$12/B12</f>
        <v>1.5232722143864597</v>
      </c>
      <c r="C16" s="85">
        <f t="shared" ref="C16:Y16" ca="1" si="1">+$R$12/C12</f>
        <v>1.4876033057851241</v>
      </c>
      <c r="D16" s="85">
        <f t="shared" ca="1" si="1"/>
        <v>1.4419225634178905</v>
      </c>
      <c r="E16" s="85">
        <f t="shared" ca="1" si="1"/>
        <v>1.4044213263979193</v>
      </c>
      <c r="F16" s="85">
        <f t="shared" ca="1" si="1"/>
        <v>1.3542319749216301</v>
      </c>
      <c r="G16" s="85">
        <f t="shared" ca="1" si="1"/>
        <v>1.3130699088145896</v>
      </c>
      <c r="H16" s="85">
        <f t="shared" ca="1" si="1"/>
        <v>1.2972972972972974</v>
      </c>
      <c r="I16" s="85">
        <f t="shared" ca="1" si="1"/>
        <v>1.2587412587412588</v>
      </c>
      <c r="J16" s="85">
        <f t="shared" ca="1" si="1"/>
        <v>1.2392426850258176</v>
      </c>
      <c r="K16" s="85">
        <f t="shared" ca="1" si="1"/>
        <v>1.2141652613827993</v>
      </c>
      <c r="L16" s="85">
        <f t="shared" ca="1" si="1"/>
        <v>1.1829134720700987</v>
      </c>
      <c r="M16" s="85">
        <f t="shared" ca="1" si="1"/>
        <v>1.1452810180275717</v>
      </c>
      <c r="N16" s="85">
        <f t="shared" ca="1" si="1"/>
        <v>1.1174340403517846</v>
      </c>
      <c r="O16" s="85">
        <f t="shared" ca="1" si="1"/>
        <v>1.0778443113772456</v>
      </c>
      <c r="P16" s="85">
        <f t="shared" ca="1" si="1"/>
        <v>1.0339875538535184</v>
      </c>
      <c r="Q16" s="85">
        <f t="shared" ca="1" si="1"/>
        <v>0.99219108865411121</v>
      </c>
      <c r="R16" s="85">
        <f t="shared" ca="1" si="1"/>
        <v>1</v>
      </c>
      <c r="S16" s="85">
        <f t="shared" ca="1" si="1"/>
        <v>0.95659875996457033</v>
      </c>
      <c r="T16" s="85">
        <f t="shared" ca="1" si="1"/>
        <v>0.90756302521008403</v>
      </c>
      <c r="U16" s="85">
        <f t="shared" ca="1" si="1"/>
        <v>0.87947882736156358</v>
      </c>
      <c r="V16" s="85">
        <f t="shared" ca="1" si="1"/>
        <v>0.85748312822548634</v>
      </c>
      <c r="W16" s="85">
        <f t="shared" ca="1" si="1"/>
        <v>0.83250789148105464</v>
      </c>
      <c r="X16" s="85">
        <f t="shared" ca="1" si="1"/>
        <v>0.80435545070633307</v>
      </c>
      <c r="Y16" s="85">
        <f t="shared" ca="1" si="1"/>
        <v>0.77715502483703691</v>
      </c>
      <c r="Z16" s="85">
        <f ca="1">+$R$12/Z12</f>
        <v>0.75749500779712631</v>
      </c>
      <c r="AA16" s="36"/>
      <c r="AB16" s="36"/>
      <c r="AC16" s="37"/>
      <c r="AD16" s="69"/>
      <c r="AE16" s="69"/>
      <c r="AF16" s="69"/>
      <c r="AG16" s="69"/>
    </row>
    <row r="17" spans="1:33" s="35" customFormat="1" ht="12.75" customHeight="1">
      <c r="A17" s="10"/>
      <c r="B17" s="84" t="s">
        <v>100</v>
      </c>
      <c r="S17" s="36"/>
      <c r="T17" s="36"/>
      <c r="U17" s="36"/>
      <c r="V17" s="36"/>
      <c r="W17" s="36"/>
      <c r="X17" s="36"/>
      <c r="Y17" s="36"/>
      <c r="Z17" s="36"/>
      <c r="AA17" s="36"/>
      <c r="AB17" s="36"/>
      <c r="AC17" s="37"/>
      <c r="AD17" s="69"/>
      <c r="AE17" s="69"/>
      <c r="AF17" s="69"/>
      <c r="AG17" s="69"/>
    </row>
    <row r="18" spans="1:33" s="35" customFormat="1">
      <c r="A18" s="10"/>
      <c r="B18" s="85"/>
      <c r="C18" s="85"/>
      <c r="D18" s="85"/>
      <c r="E18" s="85"/>
      <c r="F18" s="85"/>
      <c r="G18" s="85"/>
      <c r="H18" s="85"/>
      <c r="I18" s="85"/>
      <c r="J18" s="85"/>
      <c r="K18" s="85"/>
      <c r="L18" s="85"/>
      <c r="M18" s="85"/>
      <c r="N18" s="85">
        <f ca="1">+$R$16/N16</f>
        <v>0.8949074074074076</v>
      </c>
      <c r="O18" s="85">
        <f ca="1">+$R$16/O16</f>
        <v>0.9277777777777777</v>
      </c>
      <c r="P18" s="85">
        <f ca="1">+$R$16/P16</f>
        <v>0.96712962962962967</v>
      </c>
      <c r="Q18" s="85">
        <f ca="1">+$R$16/Q16</f>
        <v>1.0078703703703704</v>
      </c>
      <c r="R18" s="85">
        <f ca="1">+$R$16/R16</f>
        <v>1</v>
      </c>
      <c r="S18" s="85">
        <f t="shared" ref="S18:Z18" ca="1" si="2">+$R$16/S16</f>
        <v>1.0453703703703705</v>
      </c>
      <c r="T18" s="85">
        <f t="shared" ca="1" si="2"/>
        <v>1.1018518518518519</v>
      </c>
      <c r="U18" s="85">
        <f t="shared" ca="1" si="2"/>
        <v>1.1370370370370371</v>
      </c>
      <c r="V18" s="85">
        <f t="shared" ca="1" si="2"/>
        <v>1.1662037037037036</v>
      </c>
      <c r="W18" s="85">
        <f t="shared" ca="1" si="2"/>
        <v>1.2011898148148148</v>
      </c>
      <c r="X18" s="85">
        <f t="shared" ca="1" si="2"/>
        <v>1.2432314583333333</v>
      </c>
      <c r="Y18" s="85">
        <f t="shared" ca="1" si="2"/>
        <v>1.2867445593749998</v>
      </c>
      <c r="Z18" s="85">
        <f t="shared" ca="1" si="2"/>
        <v>1.3201407134128886</v>
      </c>
      <c r="AA18" s="36"/>
      <c r="AB18" s="36"/>
      <c r="AC18" s="37"/>
      <c r="AD18" s="69"/>
      <c r="AE18" s="69"/>
      <c r="AF18" s="69"/>
      <c r="AG18" s="69"/>
    </row>
    <row r="19" spans="1:33" s="35" customFormat="1">
      <c r="A19" s="10"/>
      <c r="S19" s="36"/>
      <c r="T19" s="36"/>
      <c r="U19" s="36"/>
      <c r="V19" s="36"/>
      <c r="W19" s="36"/>
      <c r="X19" s="36"/>
      <c r="Y19" s="36"/>
      <c r="Z19" s="36"/>
      <c r="AA19" s="36"/>
      <c r="AB19" s="36"/>
      <c r="AC19" s="37"/>
      <c r="AD19" s="69"/>
      <c r="AE19" s="69"/>
      <c r="AF19" s="69"/>
      <c r="AG19" s="69"/>
    </row>
    <row r="20" spans="1:33" ht="24" customHeight="1">
      <c r="A20" s="10"/>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86"/>
      <c r="AD20" s="69"/>
      <c r="AE20" s="69"/>
      <c r="AF20" s="69"/>
    </row>
    <row r="21" spans="1:33" ht="13.8" thickBot="1">
      <c r="A21" s="10"/>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86"/>
    </row>
    <row r="22" spans="1:33">
      <c r="A22" s="2"/>
      <c r="B22" s="3"/>
      <c r="C22" s="4"/>
      <c r="D22" s="5"/>
      <c r="E22" s="5"/>
      <c r="F22" s="5"/>
      <c r="G22" s="5"/>
      <c r="H22" s="5"/>
      <c r="I22" s="5"/>
      <c r="J22" s="5"/>
      <c r="K22" s="5"/>
      <c r="L22" s="5"/>
      <c r="M22" s="5"/>
      <c r="N22" s="5"/>
      <c r="O22" s="5"/>
      <c r="P22" s="5"/>
      <c r="Q22" s="5"/>
      <c r="R22" s="5"/>
      <c r="S22" s="6"/>
      <c r="T22" s="5"/>
      <c r="U22" s="5"/>
      <c r="V22" s="5"/>
      <c r="W22" s="33"/>
      <c r="X22" s="33"/>
      <c r="Y22" s="33"/>
      <c r="Z22" s="33"/>
      <c r="AA22" s="33"/>
      <c r="AB22" s="33"/>
      <c r="AC22" s="34"/>
    </row>
    <row r="23" spans="1:33">
      <c r="A23" s="10"/>
      <c r="B23" s="87" t="s">
        <v>101</v>
      </c>
      <c r="C23" s="74"/>
      <c r="D23" s="35"/>
      <c r="E23" s="35"/>
      <c r="F23" s="35"/>
      <c r="G23" s="35"/>
      <c r="H23" s="35"/>
      <c r="I23" s="35"/>
      <c r="J23" s="35"/>
      <c r="K23" s="35"/>
      <c r="L23" s="35"/>
      <c r="M23" s="35"/>
      <c r="N23" s="35"/>
      <c r="O23" s="35"/>
      <c r="P23" s="35"/>
      <c r="Q23" s="35"/>
      <c r="R23" s="35"/>
      <c r="S23" s="86"/>
      <c r="T23" s="35"/>
      <c r="U23" s="35"/>
      <c r="V23" s="35"/>
      <c r="W23" s="36"/>
      <c r="X23" s="36"/>
      <c r="Y23" s="36"/>
      <c r="Z23" s="36"/>
      <c r="AA23" s="36"/>
      <c r="AB23" s="36"/>
      <c r="AC23" s="37"/>
    </row>
    <row r="24" spans="1:33">
      <c r="A24" s="10"/>
      <c r="B24" s="77"/>
      <c r="C24" s="74"/>
      <c r="D24" s="35"/>
      <c r="E24" s="88" t="s">
        <v>4</v>
      </c>
      <c r="F24" s="89">
        <v>1</v>
      </c>
      <c r="G24" s="89">
        <v>2</v>
      </c>
      <c r="H24" s="89">
        <v>3</v>
      </c>
      <c r="I24" s="89">
        <v>4</v>
      </c>
      <c r="J24" s="89">
        <v>5</v>
      </c>
      <c r="K24" s="89">
        <v>6</v>
      </c>
      <c r="L24" s="89">
        <v>7</v>
      </c>
      <c r="M24" s="89">
        <v>8</v>
      </c>
      <c r="N24" s="89">
        <v>9</v>
      </c>
      <c r="O24" s="89">
        <v>10</v>
      </c>
      <c r="P24" s="89">
        <v>11</v>
      </c>
      <c r="Q24" s="89">
        <v>12</v>
      </c>
      <c r="R24" s="35"/>
      <c r="S24" s="86"/>
      <c r="T24" s="35"/>
      <c r="U24" s="35"/>
      <c r="V24" s="35"/>
      <c r="W24" s="36"/>
      <c r="X24" s="36"/>
      <c r="Y24" s="36"/>
      <c r="Z24" s="36"/>
      <c r="AA24" s="36"/>
      <c r="AB24" s="36"/>
      <c r="AC24" s="37"/>
    </row>
    <row r="25" spans="1:33" ht="18.75" customHeight="1" thickBot="1">
      <c r="A25" s="10"/>
      <c r="B25" s="77"/>
      <c r="C25" s="74"/>
      <c r="D25" s="35"/>
      <c r="E25" s="90" t="s">
        <v>5</v>
      </c>
      <c r="F25" s="91" t="s">
        <v>6</v>
      </c>
      <c r="G25" s="91" t="s">
        <v>7</v>
      </c>
      <c r="H25" s="91" t="s">
        <v>8</v>
      </c>
      <c r="I25" s="91" t="s">
        <v>9</v>
      </c>
      <c r="J25" s="91" t="s">
        <v>10</v>
      </c>
      <c r="K25" s="91" t="s">
        <v>11</v>
      </c>
      <c r="L25" s="91" t="s">
        <v>12</v>
      </c>
      <c r="M25" s="91" t="s">
        <v>13</v>
      </c>
      <c r="N25" s="91" t="s">
        <v>14</v>
      </c>
      <c r="O25" s="91" t="s">
        <v>15</v>
      </c>
      <c r="P25" s="91" t="s">
        <v>16</v>
      </c>
      <c r="Q25" s="91" t="s">
        <v>17</v>
      </c>
      <c r="R25" s="35"/>
      <c r="S25" s="86"/>
      <c r="T25" s="35"/>
      <c r="U25" s="35"/>
      <c r="V25" s="35"/>
      <c r="W25" s="36"/>
      <c r="X25" s="36"/>
      <c r="Y25" s="36"/>
      <c r="Z25" s="36"/>
      <c r="AA25" s="36"/>
      <c r="AB25" s="36"/>
      <c r="AC25" s="37"/>
    </row>
    <row r="26" spans="1:33">
      <c r="A26" s="10"/>
      <c r="B26" s="77"/>
      <c r="C26" s="74"/>
      <c r="D26" s="35"/>
      <c r="E26" s="35"/>
      <c r="F26" s="35"/>
      <c r="G26" s="35"/>
      <c r="H26" s="35"/>
      <c r="I26" s="35"/>
      <c r="J26" s="35"/>
      <c r="K26" s="35"/>
      <c r="L26" s="35"/>
      <c r="M26" s="35"/>
      <c r="N26" s="35"/>
      <c r="O26" s="35"/>
      <c r="P26" s="35"/>
      <c r="Q26" s="35"/>
      <c r="R26" s="35"/>
      <c r="S26" s="86"/>
      <c r="T26" s="35"/>
      <c r="U26" s="35"/>
      <c r="V26" s="35"/>
      <c r="W26" s="36"/>
      <c r="X26" s="36"/>
      <c r="Y26" s="36"/>
      <c r="Z26" s="36"/>
      <c r="AA26" s="36"/>
      <c r="AB26" s="36"/>
      <c r="AC26" s="37"/>
    </row>
    <row r="27" spans="1:33">
      <c r="A27" s="10"/>
      <c r="B27" s="77"/>
      <c r="C27" s="74"/>
      <c r="D27" s="35">
        <f ca="1">+Input4!E29</f>
        <v>2011</v>
      </c>
      <c r="E27" s="55">
        <f ca="1">+Input4!F29</f>
        <v>235.2</v>
      </c>
      <c r="F27" s="55">
        <f ca="1">+Input4!G29</f>
        <v>229</v>
      </c>
      <c r="G27" s="55">
        <f ca="1">+Input4!H29</f>
        <v>231.3</v>
      </c>
      <c r="H27" s="55">
        <f ca="1">+Input4!I29</f>
        <v>232.5</v>
      </c>
      <c r="I27" s="55">
        <f ca="1">+Input4!J29</f>
        <v>234.4</v>
      </c>
      <c r="J27" s="55">
        <f ca="1">+Input4!K29</f>
        <v>235.2</v>
      </c>
      <c r="K27" s="55">
        <f ca="1">+Input4!L29</f>
        <v>235.2</v>
      </c>
      <c r="L27" s="55">
        <f ca="1">+Input4!M29</f>
        <v>234.7</v>
      </c>
      <c r="M27" s="55">
        <f ca="1">+Input4!N29</f>
        <v>236.1</v>
      </c>
      <c r="N27" s="55">
        <f ca="1">+Input4!O29</f>
        <v>237.9</v>
      </c>
      <c r="O27" s="55">
        <f ca="1">+Input4!P29</f>
        <v>238</v>
      </c>
      <c r="P27" s="55">
        <f ca="1">+Input4!Q29</f>
        <v>238.5</v>
      </c>
      <c r="Q27" s="55">
        <f ca="1">+Input4!R29</f>
        <v>239.4</v>
      </c>
      <c r="R27" s="35"/>
      <c r="S27" s="86"/>
      <c r="T27" s="35"/>
      <c r="U27" s="35"/>
      <c r="V27" s="35">
        <f ca="1">+Input4!E29</f>
        <v>2011</v>
      </c>
      <c r="W27" s="36">
        <f t="array" aca="1" ref="W27:Z27" ca="1">TRANSPOSE(Input4!E51:E54)</f>
        <v>5.3</v>
      </c>
      <c r="X27" s="36">
        <f ca="1"/>
        <v>5.0999999999999996</v>
      </c>
      <c r="Y27" s="36">
        <f ca="1"/>
        <v>5.2</v>
      </c>
      <c r="Z27" s="36">
        <f ca="1"/>
        <v>5.0999999999999996</v>
      </c>
      <c r="AA27" s="36"/>
      <c r="AB27" s="36"/>
      <c r="AC27" s="37"/>
    </row>
    <row r="28" spans="1:33">
      <c r="A28" s="10"/>
      <c r="B28" s="77"/>
      <c r="C28" s="74"/>
      <c r="D28" s="35">
        <f ca="1">+Input4!E30</f>
        <v>2012</v>
      </c>
      <c r="E28" s="55">
        <f ca="1">+Input4!F30</f>
        <v>242.7</v>
      </c>
      <c r="F28" s="92">
        <f ca="1">+Input4!G30</f>
        <v>238</v>
      </c>
      <c r="G28" s="92">
        <f ca="1">+Input4!H30</f>
        <v>239.9</v>
      </c>
      <c r="H28" s="92">
        <f ca="1">+Input4!I30</f>
        <v>240.8</v>
      </c>
      <c r="I28" s="92">
        <f ca="1">+Input4!J30</f>
        <v>242.5</v>
      </c>
      <c r="J28" s="92">
        <f ca="1">+Input4!K30</f>
        <v>242.4</v>
      </c>
      <c r="K28" s="92">
        <f ca="1">+Input4!L30</f>
        <v>241.8</v>
      </c>
      <c r="L28" s="92">
        <f ca="1">+Input4!M30</f>
        <v>242.1</v>
      </c>
      <c r="M28" s="93">
        <f ca="1">+Input4!N30</f>
        <v>243</v>
      </c>
      <c r="N28" s="93">
        <f ca="1">+Input4!O30</f>
        <v>244.2</v>
      </c>
      <c r="O28" s="93">
        <f ca="1">+Input4!P30</f>
        <v>245.6</v>
      </c>
      <c r="P28" s="93">
        <f ca="1">+Input4!Q30</f>
        <v>245.6</v>
      </c>
      <c r="Q28" s="93">
        <f ca="1">+Input4!R30</f>
        <v>246.8</v>
      </c>
      <c r="R28" s="35"/>
      <c r="S28" s="86"/>
      <c r="T28" s="35"/>
      <c r="U28" s="35"/>
      <c r="V28" s="35">
        <f ca="1">+Input4!E30</f>
        <v>2012</v>
      </c>
      <c r="W28" s="36">
        <f t="array" aca="1" ref="W28:Z28" ca="1">TRANSPOSE(Input4!E55:E58)</f>
        <v>3.8</v>
      </c>
      <c r="X28" s="36">
        <f ca="1"/>
        <v>3.1</v>
      </c>
      <c r="Y28" s="36">
        <f ca="1"/>
        <v>2.9</v>
      </c>
      <c r="Z28" s="36">
        <f ca="1"/>
        <v>3.1</v>
      </c>
      <c r="AA28" s="36"/>
      <c r="AB28" s="36"/>
      <c r="AC28" s="37"/>
    </row>
    <row r="29" spans="1:33">
      <c r="A29" s="10"/>
      <c r="B29" s="77"/>
      <c r="C29" s="74"/>
      <c r="D29" s="35">
        <f ca="1">+D28+1</f>
        <v>2013</v>
      </c>
      <c r="E29" s="55" t="str">
        <f ca="1">+Input4!F31</f>
        <v xml:space="preserve">  ..</v>
      </c>
      <c r="F29" s="92">
        <f ca="1">+Input4!G31</f>
        <v>245.8</v>
      </c>
      <c r="G29" s="92">
        <f ca="1">+Input4!H31</f>
        <v>247.6</v>
      </c>
      <c r="H29" s="92">
        <f ca="1">+Input4!I31</f>
        <v>248.7</v>
      </c>
      <c r="I29" s="92">
        <f ca="1">+Input4!J31</f>
        <v>249.5</v>
      </c>
      <c r="J29" s="92">
        <f ca="1">+Input4!K31</f>
        <v>250</v>
      </c>
      <c r="K29" s="92">
        <f ca="1">+Input4!L31</f>
        <v>249.7</v>
      </c>
      <c r="L29" s="92">
        <f ca="1">+Input4!M31</f>
        <v>249.7</v>
      </c>
      <c r="M29" s="93">
        <f ca="1">+Input4!N31</f>
        <v>251</v>
      </c>
      <c r="N29" s="93">
        <f ca="1">+Input4!O31</f>
        <v>251.9</v>
      </c>
      <c r="O29" s="94">
        <f ca="1">+Input4!P31</f>
        <v>251.9</v>
      </c>
      <c r="P29" s="93">
        <f t="shared" ref="P29:Q34" ca="1" si="3">+P28*(1+$Z29/100)</f>
        <v>252.4768</v>
      </c>
      <c r="Q29" s="93">
        <f t="shared" ca="1" si="3"/>
        <v>253.71040000000002</v>
      </c>
      <c r="R29" s="35"/>
      <c r="S29" s="86"/>
      <c r="T29" s="35"/>
      <c r="U29" s="35"/>
      <c r="V29" s="35">
        <f ca="1">+Input4!E31</f>
        <v>2013</v>
      </c>
      <c r="W29" s="36">
        <f t="array" aca="1" ref="W29:Z29" ca="1">TRANSPOSE(Input4!E59:E62)</f>
        <v>3.3</v>
      </c>
      <c r="X29" s="36">
        <f ca="1"/>
        <v>3.1</v>
      </c>
      <c r="Y29" s="36">
        <f ca="1"/>
        <v>3.2</v>
      </c>
      <c r="Z29" s="36">
        <f ca="1"/>
        <v>2.8</v>
      </c>
      <c r="AA29" s="36"/>
      <c r="AB29" s="36"/>
      <c r="AC29" s="37"/>
    </row>
    <row r="30" spans="1:33">
      <c r="A30" s="10"/>
      <c r="B30" s="77"/>
      <c r="C30" s="74"/>
      <c r="D30" s="35">
        <f t="shared" ref="D30:D34" ca="1" si="4">+D29+1</f>
        <v>2014</v>
      </c>
      <c r="E30" s="55"/>
      <c r="F30" s="92">
        <f t="shared" ref="F30:H34" ca="1" si="5">+F29*(1+$W30/100)</f>
        <v>252.9282</v>
      </c>
      <c r="G30" s="92">
        <f t="shared" ca="1" si="5"/>
        <v>254.78039999999999</v>
      </c>
      <c r="H30" s="92">
        <f t="shared" ca="1" si="5"/>
        <v>255.91229999999996</v>
      </c>
      <c r="I30" s="92">
        <f t="shared" ref="I30:K34" ca="1" si="6">+I29*(1+$X30/100)</f>
        <v>256.98500000000001</v>
      </c>
      <c r="J30" s="92">
        <f t="shared" ca="1" si="6"/>
        <v>257.5</v>
      </c>
      <c r="K30" s="92">
        <f t="shared" ca="1" si="6"/>
        <v>257.19099999999997</v>
      </c>
      <c r="L30" s="92">
        <f t="shared" ref="L30:N34" ca="1" si="7">+L29*(1+$Y30/100)</f>
        <v>256.69159999999999</v>
      </c>
      <c r="M30" s="92">
        <f t="shared" ca="1" si="7"/>
        <v>258.02800000000002</v>
      </c>
      <c r="N30" s="92">
        <f t="shared" ca="1" si="7"/>
        <v>258.95320000000004</v>
      </c>
      <c r="O30" s="92">
        <f t="shared" ref="O30:O34" ca="1" si="8">+O29*(1+$Z30/100)</f>
        <v>259.45699999999999</v>
      </c>
      <c r="P30" s="92">
        <f t="shared" ca="1" si="3"/>
        <v>260.05110400000001</v>
      </c>
      <c r="Q30" s="92">
        <f t="shared" ca="1" si="3"/>
        <v>261.32171200000005</v>
      </c>
      <c r="R30" s="35"/>
      <c r="S30" s="86"/>
      <c r="T30" s="35"/>
      <c r="U30" s="35"/>
      <c r="V30" s="35">
        <f ca="1">+D30</f>
        <v>2014</v>
      </c>
      <c r="W30" s="36">
        <f t="array" aca="1" ref="W30:Z30" ca="1">TRANSPOSE(Input4!E63:E66)</f>
        <v>2.9</v>
      </c>
      <c r="X30" s="36">
        <f ca="1"/>
        <v>3</v>
      </c>
      <c r="Y30" s="36">
        <f ca="1"/>
        <v>2.8</v>
      </c>
      <c r="Z30" s="36">
        <f ca="1"/>
        <v>3</v>
      </c>
      <c r="AA30" s="36"/>
      <c r="AB30" s="36"/>
      <c r="AC30" s="37"/>
    </row>
    <row r="31" spans="1:33">
      <c r="A31" s="10"/>
      <c r="B31" s="77"/>
      <c r="C31" s="74"/>
      <c r="D31" s="35">
        <f t="shared" ca="1" si="4"/>
        <v>2015</v>
      </c>
      <c r="E31" s="55"/>
      <c r="F31" s="92">
        <f t="shared" ca="1" si="5"/>
        <v>260.51604600000002</v>
      </c>
      <c r="G31" s="92">
        <f t="shared" ca="1" si="5"/>
        <v>262.423812</v>
      </c>
      <c r="H31" s="92">
        <f t="shared" ca="1" si="5"/>
        <v>263.58966899999996</v>
      </c>
      <c r="I31" s="92">
        <f t="shared" ca="1" si="6"/>
        <v>265.20852000000002</v>
      </c>
      <c r="J31" s="92">
        <f t="shared" ca="1" si="6"/>
        <v>265.74</v>
      </c>
      <c r="K31" s="92">
        <f t="shared" ca="1" si="6"/>
        <v>265.42111199999999</v>
      </c>
      <c r="L31" s="92">
        <f t="shared" ca="1" si="7"/>
        <v>265.16242279999994</v>
      </c>
      <c r="M31" s="92">
        <f t="shared" ca="1" si="7"/>
        <v>266.54292400000003</v>
      </c>
      <c r="N31" s="92">
        <f t="shared" ca="1" si="7"/>
        <v>267.49865560000001</v>
      </c>
      <c r="O31" s="92">
        <f t="shared" ca="1" si="8"/>
        <v>268.53799499999997</v>
      </c>
      <c r="P31" s="92">
        <f t="shared" ca="1" si="3"/>
        <v>269.15289264</v>
      </c>
      <c r="Q31" s="92">
        <f t="shared" ca="1" si="3"/>
        <v>270.46797192000002</v>
      </c>
      <c r="R31" s="35"/>
      <c r="S31" s="86"/>
      <c r="T31" s="35"/>
      <c r="U31" s="35"/>
      <c r="V31" s="35">
        <f t="shared" ref="V31:V34" ca="1" si="9">+D31</f>
        <v>2015</v>
      </c>
      <c r="W31" s="36">
        <f t="array" aca="1" ref="W31:Z31" ca="1">TRANSPOSE(Input4!E67:E70)</f>
        <v>3</v>
      </c>
      <c r="X31" s="36">
        <f ca="1"/>
        <v>3.2</v>
      </c>
      <c r="Y31" s="36">
        <f ca="1"/>
        <v>3.3</v>
      </c>
      <c r="Z31" s="36">
        <f ca="1"/>
        <v>3.5</v>
      </c>
      <c r="AA31" s="36"/>
      <c r="AB31" s="36"/>
      <c r="AC31" s="37"/>
    </row>
    <row r="32" spans="1:33">
      <c r="A32" s="10"/>
      <c r="B32" s="77"/>
      <c r="C32" s="74"/>
      <c r="D32" s="35">
        <f t="shared" ca="1" si="4"/>
        <v>2016</v>
      </c>
      <c r="E32" s="55"/>
      <c r="F32" s="92">
        <f t="shared" ca="1" si="5"/>
        <v>269.89462365600002</v>
      </c>
      <c r="G32" s="92">
        <f t="shared" ca="1" si="5"/>
        <v>271.87106923200002</v>
      </c>
      <c r="H32" s="92">
        <f t="shared" ca="1" si="5"/>
        <v>273.07889708399995</v>
      </c>
      <c r="I32" s="92">
        <f t="shared" ca="1" si="6"/>
        <v>274.75602672000002</v>
      </c>
      <c r="J32" s="92">
        <f t="shared" ca="1" si="6"/>
        <v>275.30664000000002</v>
      </c>
      <c r="K32" s="92">
        <f t="shared" ca="1" si="6"/>
        <v>274.976272032</v>
      </c>
      <c r="L32" s="92">
        <f t="shared" ca="1" si="7"/>
        <v>274.70827002079994</v>
      </c>
      <c r="M32" s="92">
        <f t="shared" ca="1" si="7"/>
        <v>276.13846926400004</v>
      </c>
      <c r="N32" s="92">
        <f t="shared" ca="1" si="7"/>
        <v>277.1286072016</v>
      </c>
      <c r="O32" s="92">
        <f t="shared" ca="1" si="8"/>
        <v>277.93682482499992</v>
      </c>
      <c r="P32" s="92">
        <f t="shared" ca="1" si="3"/>
        <v>278.57324388239999</v>
      </c>
      <c r="Q32" s="92">
        <f t="shared" ca="1" si="3"/>
        <v>279.93435093720001</v>
      </c>
      <c r="R32" s="35"/>
      <c r="S32" s="86"/>
      <c r="T32" s="35"/>
      <c r="U32" s="35"/>
      <c r="V32" s="35">
        <f t="shared" ca="1" si="9"/>
        <v>2016</v>
      </c>
      <c r="W32" s="36">
        <f t="array" aca="1" ref="W32:Z32" ca="1">TRANSPOSE(Input4!E71:E74)</f>
        <v>3.6</v>
      </c>
      <c r="X32" s="36">
        <f ca="1"/>
        <v>3.6</v>
      </c>
      <c r="Y32" s="36">
        <f ca="1"/>
        <v>3.6</v>
      </c>
      <c r="Z32" s="36">
        <f ca="1"/>
        <v>3.5</v>
      </c>
      <c r="AA32" s="36"/>
      <c r="AB32" s="36"/>
      <c r="AC32" s="37"/>
    </row>
    <row r="33" spans="1:29">
      <c r="A33" s="10"/>
      <c r="B33" s="77"/>
      <c r="C33" s="74"/>
      <c r="D33" s="35">
        <f t="shared" ca="1" si="4"/>
        <v>2017</v>
      </c>
      <c r="E33" s="55"/>
      <c r="F33" s="92">
        <f t="shared" ca="1" si="5"/>
        <v>279.34093548395998</v>
      </c>
      <c r="G33" s="92">
        <f t="shared" ca="1" si="5"/>
        <v>281.38655665511999</v>
      </c>
      <c r="H33" s="92">
        <f t="shared" ca="1" si="5"/>
        <v>282.63665848193995</v>
      </c>
      <c r="I33" s="92">
        <f t="shared" ca="1" si="6"/>
        <v>284.92199970863999</v>
      </c>
      <c r="J33" s="92">
        <f t="shared" ca="1" si="6"/>
        <v>285.49298568</v>
      </c>
      <c r="K33" s="92">
        <f t="shared" ca="1" si="6"/>
        <v>285.15039409718395</v>
      </c>
      <c r="L33" s="92">
        <f t="shared" ca="1" si="7"/>
        <v>285.14718428159034</v>
      </c>
      <c r="M33" s="92">
        <f t="shared" ca="1" si="7"/>
        <v>286.63173109603207</v>
      </c>
      <c r="N33" s="92">
        <f t="shared" ca="1" si="7"/>
        <v>287.65949427526084</v>
      </c>
      <c r="O33" s="92">
        <f t="shared" ca="1" si="8"/>
        <v>288.77636099317488</v>
      </c>
      <c r="P33" s="92">
        <f t="shared" ca="1" si="3"/>
        <v>289.43760039381357</v>
      </c>
      <c r="Q33" s="92">
        <f t="shared" ca="1" si="3"/>
        <v>290.85179062375079</v>
      </c>
      <c r="R33" s="35"/>
      <c r="S33" s="86"/>
      <c r="T33" s="35"/>
      <c r="U33" s="35"/>
      <c r="V33" s="35">
        <f t="shared" ca="1" si="9"/>
        <v>2017</v>
      </c>
      <c r="W33" s="36">
        <f t="array" aca="1" ref="W33:Z33" ca="1">TRANSPOSE(Input4!E75:E78)</f>
        <v>3.5</v>
      </c>
      <c r="X33" s="36">
        <f ca="1"/>
        <v>3.7</v>
      </c>
      <c r="Y33" s="36">
        <f ca="1"/>
        <v>3.8</v>
      </c>
      <c r="Z33" s="36">
        <f ca="1"/>
        <v>3.9</v>
      </c>
      <c r="AA33" s="36"/>
      <c r="AB33" s="36"/>
      <c r="AC33" s="37"/>
    </row>
    <row r="34" spans="1:29">
      <c r="A34" s="10"/>
      <c r="B34" s="77"/>
      <c r="C34" s="74"/>
      <c r="D34" s="35">
        <f t="shared" ca="1" si="4"/>
        <v>2018</v>
      </c>
      <c r="E34" s="55"/>
      <c r="F34" s="92">
        <f t="shared" ca="1" si="5"/>
        <v>290.23523196783441</v>
      </c>
      <c r="G34" s="92">
        <f t="shared" ca="1" si="5"/>
        <v>292.36063236466964</v>
      </c>
      <c r="H34" s="92">
        <f t="shared" ca="1" si="5"/>
        <v>293.65948816273556</v>
      </c>
      <c r="I34" s="92">
        <f t="shared" ca="1" si="6"/>
        <v>296.31887969698562</v>
      </c>
      <c r="J34" s="92">
        <f t="shared" ca="1" si="6"/>
        <v>296.9127051072</v>
      </c>
      <c r="K34" s="92">
        <f t="shared" ca="1" si="6"/>
        <v>296.5564098610713</v>
      </c>
      <c r="L34" s="92">
        <f t="shared" ca="1" si="7"/>
        <v>296.55307165285399</v>
      </c>
      <c r="M34" s="92">
        <f t="shared" ca="1" si="7"/>
        <v>298.09700033987338</v>
      </c>
      <c r="N34" s="92">
        <f t="shared" ca="1" si="7"/>
        <v>299.16587404627126</v>
      </c>
      <c r="O34" s="92">
        <f t="shared" ca="1" si="8"/>
        <v>300.32741543290189</v>
      </c>
      <c r="P34" s="92">
        <f t="shared" ca="1" si="3"/>
        <v>301.01510440956611</v>
      </c>
      <c r="Q34" s="92">
        <f t="shared" ca="1" si="3"/>
        <v>302.48586224870081</v>
      </c>
      <c r="R34" s="35"/>
      <c r="S34" s="86"/>
      <c r="T34" s="35"/>
      <c r="U34" s="35"/>
      <c r="V34" s="35">
        <f t="shared" ca="1" si="9"/>
        <v>2018</v>
      </c>
      <c r="W34" s="95">
        <f t="array" aca="1" ref="W34:Z34" ca="1">TRANSPOSE(Input4!E79:E82)</f>
        <v>3.9</v>
      </c>
      <c r="X34" s="95">
        <f ca="1"/>
        <v>4</v>
      </c>
      <c r="Y34" s="95">
        <f ca="1"/>
        <v>4</v>
      </c>
      <c r="Z34" s="95">
        <f ca="1"/>
        <v>4</v>
      </c>
      <c r="AA34" s="36"/>
      <c r="AB34" s="36"/>
      <c r="AC34" s="37"/>
    </row>
    <row r="35" spans="1:29">
      <c r="A35" s="10"/>
      <c r="B35" s="77"/>
      <c r="C35" s="74"/>
      <c r="D35" s="35"/>
      <c r="E35" s="55"/>
      <c r="F35" s="92"/>
      <c r="G35" s="92"/>
      <c r="H35" s="92"/>
      <c r="I35" s="92"/>
      <c r="J35" s="92"/>
      <c r="K35" s="92"/>
      <c r="L35" s="92"/>
      <c r="M35" s="92"/>
      <c r="N35" s="92"/>
      <c r="O35" s="92"/>
      <c r="P35" s="92"/>
      <c r="Q35" s="92"/>
      <c r="R35" s="35"/>
      <c r="S35" s="86"/>
      <c r="T35" s="35"/>
      <c r="U35" s="35"/>
      <c r="V35" s="35"/>
      <c r="W35" s="95"/>
      <c r="X35" s="36"/>
      <c r="Y35" s="36"/>
      <c r="Z35" s="36"/>
      <c r="AA35" s="36"/>
      <c r="AB35" s="36"/>
      <c r="AC35" s="37"/>
    </row>
    <row r="36" spans="1:29">
      <c r="A36" s="10"/>
      <c r="B36" s="77"/>
      <c r="C36" s="74"/>
      <c r="D36" s="35"/>
      <c r="E36" s="55"/>
      <c r="F36" s="92"/>
      <c r="G36" s="92"/>
      <c r="H36" s="92"/>
      <c r="I36" s="92"/>
      <c r="J36" s="92"/>
      <c r="K36" s="92"/>
      <c r="L36" s="92"/>
      <c r="M36" s="92"/>
      <c r="N36" s="92"/>
      <c r="O36" s="92"/>
      <c r="P36" s="92"/>
      <c r="Q36" s="92"/>
      <c r="R36" s="35"/>
      <c r="S36" s="86"/>
      <c r="T36" s="35"/>
      <c r="U36" s="35"/>
      <c r="V36" s="35"/>
      <c r="W36" s="36"/>
      <c r="X36" s="36"/>
      <c r="Y36" s="36"/>
      <c r="Z36" s="36"/>
      <c r="AA36" s="36"/>
      <c r="AB36" s="36"/>
      <c r="AC36" s="37"/>
    </row>
    <row r="37" spans="1:29">
      <c r="A37" s="10"/>
      <c r="B37" s="77"/>
      <c r="C37" s="74"/>
      <c r="D37" s="35"/>
      <c r="E37" s="55"/>
      <c r="F37" s="92"/>
      <c r="G37" s="92"/>
      <c r="H37" s="92"/>
      <c r="I37" s="92"/>
      <c r="J37" s="92"/>
      <c r="K37" s="92"/>
      <c r="L37" s="92"/>
      <c r="M37" s="92"/>
      <c r="N37" s="92"/>
      <c r="O37" s="92"/>
      <c r="P37" s="92"/>
      <c r="Q37" s="92"/>
      <c r="R37" s="35"/>
      <c r="S37" s="86"/>
      <c r="T37" s="35"/>
      <c r="U37" s="35"/>
      <c r="V37" s="35"/>
      <c r="W37" s="36"/>
      <c r="X37" s="36"/>
      <c r="Y37" s="36"/>
      <c r="Z37" s="36"/>
      <c r="AA37" s="36"/>
      <c r="AB37" s="36"/>
      <c r="AC37" s="37"/>
    </row>
    <row r="38" spans="1:29">
      <c r="A38" s="10"/>
      <c r="B38" s="77"/>
      <c r="C38" s="74"/>
      <c r="D38" s="35"/>
      <c r="E38" s="55"/>
      <c r="F38" s="92"/>
      <c r="G38" s="92"/>
      <c r="H38" s="92"/>
      <c r="I38" s="92"/>
      <c r="J38" s="92"/>
      <c r="K38" s="92"/>
      <c r="L38" s="92"/>
      <c r="M38" s="92"/>
      <c r="N38" s="92"/>
      <c r="O38" s="92"/>
      <c r="P38" s="92"/>
      <c r="Q38" s="92"/>
      <c r="R38" s="35"/>
      <c r="S38" s="86"/>
      <c r="T38" s="35"/>
      <c r="U38" s="35"/>
      <c r="V38" s="35"/>
      <c r="W38" s="36"/>
      <c r="X38" s="36"/>
      <c r="Y38" s="36"/>
      <c r="Z38" s="36"/>
      <c r="AA38" s="36"/>
      <c r="AB38" s="36"/>
      <c r="AC38" s="37"/>
    </row>
    <row r="39" spans="1:29">
      <c r="A39" s="10"/>
      <c r="B39" s="77"/>
      <c r="C39" s="74"/>
      <c r="D39" s="35"/>
      <c r="E39" s="55"/>
      <c r="F39" s="92"/>
      <c r="G39" s="92"/>
      <c r="H39" s="92"/>
      <c r="I39" s="92"/>
      <c r="J39" s="92"/>
      <c r="K39" s="92"/>
      <c r="L39" s="92"/>
      <c r="M39" s="92"/>
      <c r="N39" s="92"/>
      <c r="O39" s="92"/>
      <c r="P39" s="92"/>
      <c r="Q39" s="92"/>
      <c r="R39" s="35"/>
      <c r="S39" s="86"/>
      <c r="T39" s="35"/>
      <c r="U39" s="35"/>
      <c r="V39" s="35"/>
      <c r="W39" s="36"/>
      <c r="X39" s="36"/>
      <c r="Y39" s="36"/>
      <c r="Z39" s="36"/>
      <c r="AA39" s="36"/>
      <c r="AB39" s="36"/>
      <c r="AC39" s="37"/>
    </row>
    <row r="40" spans="1:29">
      <c r="A40" s="10"/>
      <c r="B40" s="77"/>
      <c r="C40" s="74"/>
      <c r="D40" s="35"/>
      <c r="E40" s="55"/>
      <c r="F40" s="92"/>
      <c r="G40" s="92"/>
      <c r="H40" s="92"/>
      <c r="I40" s="92"/>
      <c r="J40" s="92"/>
      <c r="K40" s="92"/>
      <c r="L40" s="92"/>
      <c r="M40" s="92"/>
      <c r="N40" s="92"/>
      <c r="O40" s="92"/>
      <c r="P40" s="92"/>
      <c r="Q40" s="92"/>
      <c r="R40" s="35"/>
      <c r="S40" s="86"/>
      <c r="T40" s="35"/>
      <c r="U40" s="35"/>
      <c r="V40" s="35"/>
      <c r="W40" s="36"/>
      <c r="X40" s="36"/>
      <c r="Y40" s="36"/>
      <c r="Z40" s="36"/>
      <c r="AA40" s="36"/>
      <c r="AB40" s="36"/>
      <c r="AC40" s="37"/>
    </row>
    <row r="41" spans="1:29">
      <c r="A41" s="10"/>
      <c r="B41" s="77"/>
      <c r="C41" s="74"/>
      <c r="D41" s="35"/>
      <c r="E41" s="35"/>
      <c r="F41" s="35"/>
      <c r="G41" s="35"/>
      <c r="H41" s="35"/>
      <c r="I41" s="35"/>
      <c r="J41" s="35"/>
      <c r="K41" s="35"/>
      <c r="L41" s="35"/>
      <c r="M41" s="35"/>
      <c r="N41" s="35"/>
      <c r="O41" s="35"/>
      <c r="P41" s="35"/>
      <c r="Q41" s="35"/>
      <c r="R41" s="35"/>
      <c r="S41" s="86"/>
      <c r="T41" s="35"/>
      <c r="U41" s="35"/>
      <c r="V41" s="35"/>
      <c r="W41" s="35"/>
      <c r="X41" s="35"/>
      <c r="Y41" s="36"/>
      <c r="Z41" s="36"/>
      <c r="AA41" s="36"/>
      <c r="AB41" s="36"/>
      <c r="AC41" s="37"/>
    </row>
    <row r="42" spans="1:29" ht="15" thickBot="1">
      <c r="A42" s="28"/>
      <c r="B42" s="29"/>
      <c r="C42" s="30"/>
      <c r="D42" s="31"/>
      <c r="E42" s="31"/>
      <c r="F42" s="31"/>
      <c r="G42" s="31"/>
      <c r="H42" s="31"/>
      <c r="I42" s="31"/>
      <c r="J42" s="31"/>
      <c r="K42" s="31"/>
      <c r="L42" s="31"/>
      <c r="M42" s="31"/>
      <c r="N42" s="31"/>
      <c r="O42" s="31"/>
      <c r="P42" s="31"/>
      <c r="Q42" s="31"/>
      <c r="R42" s="31"/>
      <c r="S42" s="32"/>
      <c r="T42" s="96" t="s">
        <v>102</v>
      </c>
      <c r="U42" s="96" t="b">
        <f ca="1">+SUM(W27:Z34)=SUM(Input4!E51:E82)</f>
        <v>1</v>
      </c>
      <c r="V42" s="96"/>
      <c r="W42" s="97"/>
      <c r="X42" s="97"/>
      <c r="Y42" s="98"/>
      <c r="Z42" s="98"/>
      <c r="AA42" s="98"/>
      <c r="AB42" s="98"/>
      <c r="AC42" s="62"/>
    </row>
    <row r="47" spans="1:29">
      <c r="F47" s="73">
        <v>1</v>
      </c>
      <c r="G47" s="73">
        <v>2</v>
      </c>
      <c r="H47" s="73">
        <v>3</v>
      </c>
      <c r="I47" s="73">
        <v>4</v>
      </c>
    </row>
  </sheetData>
  <pageMargins left="0.27559055118110237" right="0.19685039370078741" top="0.86614173228346458" bottom="0.19685039370078741" header="1.4173228346456694" footer="0.19685039370078741"/>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Input4</vt:lpstr>
      <vt:lpstr>Inflation</vt:lpstr>
      <vt:lpstr>Inflation!Print_Area</vt:lpstr>
    </vt:vector>
  </TitlesOfParts>
  <Company>NICS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Utility Regulator</dc:creator>
  <cp:lastModifiedBy>NIAUR</cp:lastModifiedBy>
  <dcterms:created xsi:type="dcterms:W3CDTF">2016-01-12T15:55:41Z</dcterms:created>
  <dcterms:modified xsi:type="dcterms:W3CDTF">2016-01-19T15:30:17Z</dcterms:modified>
</cp:coreProperties>
</file>