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RPORATE AFFAIRS\BOARD SECRETARY &amp; COMMUNICATIONS\UR Website docs\"/>
    </mc:Choice>
  </mc:AlternateContent>
  <bookViews>
    <workbookView xWindow="480" yWindow="240" windowWidth="20740" windowHeight="11700"/>
  </bookViews>
  <sheets>
    <sheet name="Sheet1" sheetId="1" r:id="rId1"/>
    <sheet name="Sheet2" sheetId="2" r:id="rId2"/>
    <sheet name="Sheet3" sheetId="3" r:id="rId3"/>
  </sheets>
  <definedNames>
    <definedName name="_xlnm._FilterDatabase" localSheetId="0" hidden="1">Sheet1!$B$3:$B$101</definedName>
    <definedName name="_xlnm.Print_Titles" localSheetId="0">Sheet1!$1:$3</definedName>
  </definedNames>
  <calcPr calcId="152511"/>
</workbook>
</file>

<file path=xl/calcChain.xml><?xml version="1.0" encoding="utf-8"?>
<calcChain xmlns="http://schemas.openxmlformats.org/spreadsheetml/2006/main">
  <c r="L20" i="1" l="1"/>
  <c r="L21" i="1"/>
  <c r="L19" i="1"/>
  <c r="L32" i="1" l="1"/>
  <c r="M32" i="1"/>
  <c r="L33" i="1"/>
  <c r="M33" i="1"/>
  <c r="L34" i="1"/>
  <c r="M34" i="1"/>
  <c r="L35" i="1"/>
  <c r="M35" i="1"/>
  <c r="L36" i="1"/>
  <c r="M36" i="1"/>
  <c r="L37" i="1"/>
  <c r="M37" i="1"/>
  <c r="L41" i="1"/>
  <c r="M41" i="1"/>
  <c r="L45" i="1"/>
  <c r="M45" i="1"/>
  <c r="L46" i="1"/>
  <c r="M46" i="1"/>
  <c r="L47" i="1"/>
  <c r="M47" i="1"/>
  <c r="L48" i="1"/>
  <c r="M48" i="1"/>
  <c r="L49" i="1"/>
  <c r="L50" i="1"/>
  <c r="L51" i="1"/>
  <c r="M51" i="1"/>
  <c r="L52" i="1"/>
  <c r="M52" i="1"/>
  <c r="L53" i="1"/>
  <c r="L54" i="1"/>
  <c r="L27" i="1"/>
  <c r="M27" i="1"/>
  <c r="M5" i="1"/>
  <c r="M6" i="1"/>
  <c r="M7" i="1"/>
  <c r="M8" i="1"/>
  <c r="M9" i="1"/>
  <c r="M10" i="1"/>
  <c r="M12" i="1"/>
  <c r="M13" i="1"/>
  <c r="M14" i="1"/>
  <c r="M15" i="1"/>
  <c r="M16" i="1"/>
  <c r="M17" i="1"/>
  <c r="M18" i="1"/>
  <c r="M19" i="1"/>
  <c r="M20" i="1"/>
  <c r="M21" i="1"/>
  <c r="M22" i="1"/>
  <c r="M23" i="1"/>
  <c r="M24" i="1"/>
  <c r="M25" i="1"/>
  <c r="M26" i="1"/>
  <c r="M4" i="1"/>
  <c r="L4" i="1"/>
  <c r="I55" i="1" l="1"/>
  <c r="J55" i="1"/>
  <c r="J57" i="1" s="1"/>
  <c r="L25" i="1"/>
  <c r="L26" i="1"/>
  <c r="L24" i="1"/>
  <c r="L23" i="1"/>
  <c r="L22" i="1"/>
  <c r="L18" i="1"/>
  <c r="L15" i="1"/>
  <c r="L16" i="1"/>
  <c r="L17" i="1"/>
  <c r="L13" i="1"/>
  <c r="L14" i="1"/>
  <c r="L12" i="1"/>
  <c r="L5" i="1"/>
  <c r="L6" i="1"/>
  <c r="L7" i="1"/>
  <c r="L8" i="1"/>
  <c r="L9" i="1"/>
  <c r="L10" i="1"/>
  <c r="D28" i="1" l="1"/>
  <c r="C28" i="1" l="1"/>
</calcChain>
</file>

<file path=xl/sharedStrings.xml><?xml version="1.0" encoding="utf-8"?>
<sst xmlns="http://schemas.openxmlformats.org/spreadsheetml/2006/main" count="133" uniqueCount="97">
  <si>
    <t>Tyrone Cavan Interconnector</t>
  </si>
  <si>
    <t>Airport Road</t>
  </si>
  <si>
    <t>Armagh Main</t>
  </si>
  <si>
    <t>East Tyrone Reinforcement</t>
  </si>
  <si>
    <t>Castlereagh Tx 4</t>
  </si>
  <si>
    <t>Castlereagh - Carnmoney</t>
  </si>
  <si>
    <t>Eden - Carnmoney</t>
  </si>
  <si>
    <t>Coolkeeragh Tx 110kV cable uprate</t>
  </si>
  <si>
    <t>Cregagh Tx B sw/gear</t>
  </si>
  <si>
    <t>Northwest SPS</t>
  </si>
  <si>
    <t>Low Freq load disc.</t>
  </si>
  <si>
    <t>CVT PQ</t>
  </si>
  <si>
    <t>Filter tuning or new filters</t>
  </si>
  <si>
    <t>Voltage support Coolkeeragh</t>
  </si>
  <si>
    <t>Turleenan /Tamanmore 275kV uprating</t>
  </si>
  <si>
    <t>Coolkeeragh / Trillick 110kV cct</t>
  </si>
  <si>
    <t>Omagh - Dromore third cct</t>
  </si>
  <si>
    <t>Drumnakelly - Tamnamore restring</t>
  </si>
  <si>
    <t>Unspecified</t>
  </si>
  <si>
    <t>Rasharkin 2nd Tx</t>
  </si>
  <si>
    <t>TOTAL</t>
  </si>
  <si>
    <t>2018 TSO cost estimate (£m)</t>
  </si>
  <si>
    <t>2019 TSO cost estimate (£m)</t>
  </si>
  <si>
    <t>Castlereagh/Knock cables</t>
  </si>
  <si>
    <t>Tandragee 2nd bus coupling circuit breaker</t>
  </si>
  <si>
    <t>Coolkeeragh - Magherafelt HSAR (High Speed Auto
Reclose)/SPT (Single Phase Tripping)</t>
  </si>
  <si>
    <t>Creagh/Kells - Rasharkin 110kV cct</t>
  </si>
  <si>
    <t>Project 2018 TIP</t>
  </si>
  <si>
    <t>Ballylumford - Castlereagh</t>
  </si>
  <si>
    <t>Voltage support - Coleraine</t>
  </si>
  <si>
    <t>Voltage support - Omagh</t>
  </si>
  <si>
    <t>Voltage support - Tamnamore</t>
  </si>
  <si>
    <t>Augmentation of capacity at 110kV interface</t>
  </si>
  <si>
    <t>Comment</t>
  </si>
  <si>
    <t>Project described but not costed (n/a)</t>
  </si>
  <si>
    <t>Castlereagh and Tandragee 110kV Sw/gear uprating</t>
  </si>
  <si>
    <t>Castlereagh reactors</t>
  </si>
  <si>
    <t xml:space="preserve">Turleenan - Dromore/Donegal 275kV </t>
  </si>
  <si>
    <t>TDPNI 2018 appears to state £170m, however this should be £160m</t>
  </si>
  <si>
    <t>See Ballylumford - Eden, Eden-Carnmoney and Carnmoney - Castlereagh below</t>
  </si>
  <si>
    <t>NW of NI Reinforcement (110kV restrings)</t>
  </si>
  <si>
    <t>Strabane Omagh</t>
  </si>
  <si>
    <t>See Strabane - Omagh, Coolkeeragh - Killymallaght, Coolkeeragh - Strabane and Killymallaght - Strabane</t>
  </si>
  <si>
    <t>22kv switchgear</t>
  </si>
  <si>
    <t>Variance reflects the derating studies and makes provision for specialist consultant studies if required.</t>
  </si>
  <si>
    <t>Varaiance reflects feasibility studies and possible CLUD</t>
  </si>
  <si>
    <t>Varaiance reflects complexity of feasibility studies and possible CLUD given experience from Omagh - Dromore project</t>
  </si>
  <si>
    <t>Rescoped Projects</t>
  </si>
  <si>
    <t>Gort 2nd Tx</t>
  </si>
  <si>
    <t>Ballylumford Eden</t>
  </si>
  <si>
    <t>Strabane  - Killymallaght</t>
  </si>
  <si>
    <t>Coolkeeragh - Killymallaght</t>
  </si>
  <si>
    <t>Coolkeeragh - Strabane</t>
  </si>
  <si>
    <t>Cost still be defined</t>
  </si>
  <si>
    <t>New Projects</t>
  </si>
  <si>
    <t>Trialling new technologies</t>
  </si>
  <si>
    <t>Omagh - Dromore uprating</t>
  </si>
  <si>
    <t>Moyle 275kV reinforcement</t>
  </si>
  <si>
    <t>Project 2019 TIP</t>
  </si>
  <si>
    <t>SONI TSO Spend and TAO Estimate - 2018 v 2019 TIP</t>
  </si>
  <si>
    <t>TSO cost estimate Variance (£m)</t>
  </si>
  <si>
    <t>Reason for Variance</t>
  </si>
  <si>
    <t>Project omitted from TDPNI 2018</t>
  </si>
  <si>
    <t xml:space="preserve">The additional TSO costs are mostly related to the level of stakeholder engagement and technical support that we expect we might need to undertake to secure planning permission as a result of the delays to the approval of planning permission. This is particularly focused on supporting any processes that follow from a ministerial decision. </t>
  </si>
  <si>
    <t xml:space="preserve">Small variance resulting from an increase in the TSO workload in response to the complexities that have emerged.  </t>
  </si>
  <si>
    <t>Increase in TSO costs driven by a greater understanding of the likely optimum solution, including the extent of stakeholder engagement that is expected to be required to deliver the necessary consents in a timely way.</t>
  </si>
  <si>
    <t>TSO costs have increased because the scope of the  project has become better understood.</t>
  </si>
  <si>
    <t xml:space="preserve">The estimated TSO costs included in this TDP have been modified to allow form added complexity associated with the Belfast Power Limited connection.  The TSO costs now include an allowance for design and consents to extend the substation.  </t>
  </si>
  <si>
    <t>TSO costs updated to reflect the scope of works now expected to be required.</t>
  </si>
  <si>
    <t>Project Cancelled</t>
  </si>
  <si>
    <t xml:space="preserve">Cost estimate for permitted development checks and feasibility studies to confirm optimum solution. </t>
  </si>
  <si>
    <t>Project renamed "Castlereagh, Tandragee and Hannahstown reactors", as project became better understood. Variance reflected the design feasibility.</t>
  </si>
  <si>
    <t>TSO cost modified slightly to reflect the expected workload.</t>
  </si>
  <si>
    <t>TSO costs updated to reflect the expected workload because the scope of work associated with the expected solution is becoming clearer.</t>
  </si>
  <si>
    <t>TSO costs updated to reflect the outturn of SONI’s work on the project.</t>
  </si>
  <si>
    <t>TSO costs updated to reflect the expected scope of work required to deliver this project.</t>
  </si>
  <si>
    <t>Small increase in TSO costs to reflect the expected scope of the work required to deliver this project.</t>
  </si>
  <si>
    <t>Project renamed "North West of NI large scale reinforcement". TSO costs updated to reflect the complex suite of potential solutions to this need and to deliver the engagement necessary to secure the consents for this suite of solutions in a timely manner. The updated TAO costs reflect the current estimate of the likely infrastructure required.</t>
  </si>
  <si>
    <t>The TSO cost shave been updated to reflect the additional work that would be required by the TSO to deliver the solution that we currently expect to be the optimum outcome. The scheme currently expected to be the optimum is a solution with a lower capital cost that that previously assumed.</t>
  </si>
  <si>
    <t>This is a new project.</t>
  </si>
  <si>
    <t>The complexity associated with theTSO tasks to deliver the likely solution to this need have become better understood over the past year. Major consultation exercises are expected to be required due to OHL recovery, cable routes and substations taking place in urban areas</t>
  </si>
  <si>
    <t xml:space="preserve">TSO costs updated to reflect the complexity of the expected solution and need for appropriate stakeholder engagement. </t>
  </si>
  <si>
    <t>TSO costs updated to reflect learning from recent work in the study area and to ensure that appropriate investigations and stakeholder engagement are undertaken.</t>
  </si>
  <si>
    <t>NW reinforcement (110kV)</t>
  </si>
  <si>
    <t>This is a new project and costs are still to be defined</t>
  </si>
  <si>
    <t>TSO costs reflect current understanding of the works required to deliver the expected solution.</t>
  </si>
  <si>
    <t>The TSO costs are updated to reflect the expected needs of the scheme (includes asset replacement element</t>
  </si>
  <si>
    <t>This project is a placeholder for the work that we expect to emerge to achieve new targets for renewable electricity. This includes assumptions about the extent of stakeholder engagement required and the type of solutions that will emerge. This project is not specified in TDPNI 2019</t>
  </si>
  <si>
    <t>This is a new project and is not specified in TDPNI 2019</t>
  </si>
  <si>
    <t>2019 CAPEX cost estimate (£m)</t>
  </si>
  <si>
    <t>This project has been split into Gort 2nd Tx, Rasharkin 2nd Tx and the afforementioned "Augmentation of capacity at 110kV interface". The remaining TAO estimate is for possible works at Omagh, Coleraine, Limavady and Strabane. This project will be better understood in time and future versions of the TDPNI will clarify this.</t>
  </si>
  <si>
    <t>2018 Estimated Completion Date</t>
  </si>
  <si>
    <t>2019 Estimated Completion Date</t>
  </si>
  <si>
    <t>2018 TO cost estimate (£m)</t>
  </si>
  <si>
    <t>TO cost estimate Variance (£m)</t>
  </si>
  <si>
    <t>TO Total cost = (Capex - TSO cost)</t>
  </si>
  <si>
    <t>Project renamed "Cregagh tx B switchgear and transformer realignment".  Proximity outage requires possible substation extension, not foreceen in 2018. Costs updated to reflect the expected workload because the scope of work associated with the expected solution is becoming clearer.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</si>
</sst>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22"/>
      <color rgb="FFFF0000"/>
      <name val="Calibri"/>
      <family val="2"/>
      <scheme val="minor"/>
    </font>
    <font>
      <sz val="11"/>
      <color rgb="FF000000"/>
      <name val="Calibri"/>
      <family val="2"/>
      <scheme val="minor"/>
    </font>
    <font>
      <b/>
      <sz val="11"/>
      <color rgb="FFFF0000"/>
      <name val="Calibri"/>
      <family val="2"/>
      <scheme val="minor"/>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ck">
        <color auto="1"/>
      </top>
      <bottom style="thick">
        <color auto="1"/>
      </bottom>
      <diagonal/>
    </border>
    <border>
      <left style="thick">
        <color auto="1"/>
      </left>
      <right/>
      <top/>
      <bottom style="thin">
        <color auto="1"/>
      </bottom>
      <diagonal/>
    </border>
    <border>
      <left/>
      <right style="thin">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ck">
        <color auto="1"/>
      </top>
      <bottom style="thin">
        <color auto="1"/>
      </bottom>
      <diagonal/>
    </border>
    <border>
      <left style="thin">
        <color auto="1"/>
      </left>
      <right/>
      <top style="thick">
        <color auto="1"/>
      </top>
      <bottom style="thick">
        <color auto="1"/>
      </bottom>
      <diagonal/>
    </border>
    <border>
      <left style="thick">
        <color auto="1"/>
      </left>
      <right style="thick">
        <color auto="1"/>
      </right>
      <top style="thick">
        <color auto="1"/>
      </top>
      <bottom style="thin">
        <color auto="1"/>
      </bottom>
      <diagonal/>
    </border>
  </borders>
  <cellStyleXfs count="1">
    <xf numFmtId="0" fontId="0" fillId="0" borderId="0"/>
  </cellStyleXfs>
  <cellXfs count="113">
    <xf numFmtId="0" fontId="0" fillId="0" borderId="0" xfId="0"/>
    <xf numFmtId="0" fontId="0" fillId="0" borderId="0" xfId="0"/>
    <xf numFmtId="0" fontId="1" fillId="0" borderId="0" xfId="0" applyFont="1"/>
    <xf numFmtId="0" fontId="1" fillId="0" borderId="0" xfId="0" applyFont="1" applyAlignment="1">
      <alignment horizontal="center"/>
    </xf>
    <xf numFmtId="0" fontId="1" fillId="0" borderId="0" xfId="0" applyFont="1" applyFill="1" applyBorder="1" applyAlignment="1">
      <alignment horizontal="center"/>
    </xf>
    <xf numFmtId="0" fontId="0" fillId="0" borderId="0" xfId="0"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2" fontId="1" fillId="0" borderId="10" xfId="0" applyNumberFormat="1" applyFont="1" applyBorder="1"/>
    <xf numFmtId="0" fontId="1" fillId="0" borderId="27" xfId="0" applyFont="1" applyBorder="1"/>
    <xf numFmtId="2" fontId="1" fillId="0" borderId="28" xfId="0" applyNumberFormat="1" applyFont="1" applyBorder="1"/>
    <xf numFmtId="2" fontId="1" fillId="0" borderId="30" xfId="0" applyNumberFormat="1" applyFont="1" applyBorder="1"/>
    <xf numFmtId="0" fontId="1" fillId="0" borderId="6" xfId="0" applyFont="1" applyBorder="1" applyAlignment="1">
      <alignment vertical="top" wrapText="1"/>
    </xf>
    <xf numFmtId="0" fontId="2" fillId="0" borderId="0" xfId="0" applyFont="1"/>
    <xf numFmtId="0" fontId="1" fillId="0" borderId="1" xfId="0" applyFont="1" applyFill="1" applyBorder="1" applyAlignment="1">
      <alignment vertical="top" wrapText="1"/>
    </xf>
    <xf numFmtId="0" fontId="0" fillId="0" borderId="0" xfId="0"/>
    <xf numFmtId="0" fontId="1" fillId="0" borderId="1" xfId="0" applyFont="1" applyBorder="1" applyAlignment="1">
      <alignment vertical="top" wrapText="1"/>
    </xf>
    <xf numFmtId="0" fontId="1" fillId="0" borderId="20" xfId="0" applyFont="1" applyBorder="1" applyAlignment="1">
      <alignment vertical="top" wrapText="1"/>
    </xf>
    <xf numFmtId="0" fontId="1" fillId="0" borderId="39" xfId="0" applyFont="1" applyBorder="1" applyAlignment="1">
      <alignment vertical="top" wrapText="1"/>
    </xf>
    <xf numFmtId="2" fontId="1" fillId="0" borderId="40" xfId="0" applyNumberFormat="1" applyFont="1" applyBorder="1"/>
    <xf numFmtId="0" fontId="0" fillId="0" borderId="2" xfId="0" applyBorder="1" applyAlignment="1">
      <alignment vertical="center" wrapText="1"/>
    </xf>
    <xf numFmtId="2" fontId="0" fillId="0" borderId="5" xfId="0" applyNumberFormat="1" applyBorder="1" applyAlignment="1">
      <alignment vertical="center"/>
    </xf>
    <xf numFmtId="2" fontId="0" fillId="0" borderId="2" xfId="0" applyNumberFormat="1" applyBorder="1" applyAlignment="1">
      <alignment vertical="center"/>
    </xf>
    <xf numFmtId="0" fontId="0" fillId="0" borderId="6" xfId="0" applyNumberFormat="1" applyBorder="1" applyAlignment="1">
      <alignment vertical="center"/>
    </xf>
    <xf numFmtId="2" fontId="0" fillId="0" borderId="11" xfId="0" applyNumberFormat="1" applyBorder="1" applyAlignment="1">
      <alignment vertical="center"/>
    </xf>
    <xf numFmtId="2" fontId="0" fillId="0" borderId="11" xfId="0" applyNumberFormat="1" applyBorder="1" applyAlignment="1">
      <alignment vertical="center" wrapText="1"/>
    </xf>
    <xf numFmtId="0" fontId="0" fillId="0" borderId="2" xfId="0" applyFill="1" applyBorder="1" applyAlignment="1">
      <alignment vertical="center" wrapText="1"/>
    </xf>
    <xf numFmtId="2" fontId="0" fillId="0" borderId="5" xfId="0" applyNumberFormat="1" applyFill="1" applyBorder="1" applyAlignment="1">
      <alignment vertical="center"/>
    </xf>
    <xf numFmtId="2" fontId="0" fillId="0" borderId="2" xfId="0" applyNumberFormat="1" applyFill="1" applyBorder="1" applyAlignment="1">
      <alignment vertical="center"/>
    </xf>
    <xf numFmtId="2" fontId="0" fillId="0" borderId="11" xfId="0" applyNumberFormat="1" applyFill="1" applyBorder="1" applyAlignment="1">
      <alignment vertical="center" wrapText="1"/>
    </xf>
    <xf numFmtId="2" fontId="0" fillId="0" borderId="11" xfId="0" applyNumberFormat="1" applyFill="1" applyBorder="1" applyAlignment="1">
      <alignment vertical="center"/>
    </xf>
    <xf numFmtId="0" fontId="0" fillId="0" borderId="29" xfId="0" applyBorder="1" applyAlignment="1">
      <alignment vertical="center" wrapText="1"/>
    </xf>
    <xf numFmtId="2" fontId="0" fillId="0" borderId="12" xfId="0" applyNumberFormat="1" applyBorder="1" applyAlignment="1">
      <alignment vertical="center"/>
    </xf>
    <xf numFmtId="2" fontId="0" fillId="0" borderId="29" xfId="0" applyNumberFormat="1" applyBorder="1" applyAlignment="1">
      <alignment vertical="center"/>
    </xf>
    <xf numFmtId="2" fontId="0" fillId="0" borderId="8" xfId="0" applyNumberFormat="1" applyFill="1" applyBorder="1" applyAlignment="1">
      <alignment vertical="center"/>
    </xf>
    <xf numFmtId="2" fontId="0" fillId="0" borderId="32" xfId="0" applyNumberFormat="1" applyBorder="1" applyAlignment="1">
      <alignment vertical="center"/>
    </xf>
    <xf numFmtId="0" fontId="0" fillId="0" borderId="32" xfId="0" applyBorder="1" applyAlignment="1">
      <alignment vertical="center" wrapText="1"/>
    </xf>
    <xf numFmtId="0" fontId="3" fillId="0" borderId="32" xfId="0" applyFont="1" applyBorder="1" applyAlignment="1">
      <alignment vertical="center" wrapText="1"/>
    </xf>
    <xf numFmtId="0" fontId="3" fillId="0" borderId="32" xfId="0" applyFont="1" applyBorder="1" applyAlignment="1">
      <alignment vertical="center"/>
    </xf>
    <xf numFmtId="0" fontId="0" fillId="0" borderId="32" xfId="0" applyFont="1" applyBorder="1" applyAlignment="1">
      <alignment vertical="center" wrapText="1"/>
    </xf>
    <xf numFmtId="0" fontId="0" fillId="0" borderId="16" xfId="0" applyBorder="1" applyAlignment="1">
      <alignment vertical="center"/>
    </xf>
    <xf numFmtId="0" fontId="0" fillId="0" borderId="8" xfId="0" applyFill="1" applyBorder="1" applyAlignment="1">
      <alignment vertical="center"/>
    </xf>
    <xf numFmtId="2" fontId="0" fillId="0" borderId="37" xfId="0" applyNumberFormat="1" applyFill="1" applyBorder="1" applyAlignment="1">
      <alignment vertical="center"/>
    </xf>
    <xf numFmtId="2" fontId="0" fillId="0" borderId="21" xfId="0" applyNumberFormat="1" applyBorder="1" applyAlignment="1">
      <alignment vertical="center"/>
    </xf>
    <xf numFmtId="2" fontId="0" fillId="0" borderId="0" xfId="0" applyNumberFormat="1" applyFill="1" applyBorder="1" applyAlignment="1">
      <alignment vertical="center"/>
    </xf>
    <xf numFmtId="2" fontId="0" fillId="0" borderId="31" xfId="0" applyNumberFormat="1" applyBorder="1" applyAlignment="1">
      <alignment vertical="center"/>
    </xf>
    <xf numFmtId="2" fontId="0" fillId="0" borderId="38" xfId="0" applyNumberFormat="1" applyFill="1" applyBorder="1" applyAlignment="1">
      <alignment vertical="center"/>
    </xf>
    <xf numFmtId="0" fontId="0" fillId="0" borderId="6" xfId="0" applyBorder="1" applyAlignment="1">
      <alignment vertical="center" wrapText="1"/>
    </xf>
    <xf numFmtId="2" fontId="0" fillId="0" borderId="16" xfId="0" applyNumberFormat="1" applyFill="1" applyBorder="1" applyAlignment="1">
      <alignment vertical="center"/>
    </xf>
    <xf numFmtId="0" fontId="3" fillId="0" borderId="1" xfId="0" applyFont="1" applyFill="1" applyBorder="1" applyAlignment="1">
      <alignment vertical="center" wrapText="1"/>
    </xf>
    <xf numFmtId="2" fontId="1" fillId="0" borderId="0" xfId="0" applyNumberFormat="1" applyFont="1" applyBorder="1" applyAlignment="1">
      <alignment vertical="center"/>
    </xf>
    <xf numFmtId="0" fontId="0" fillId="0" borderId="0" xfId="0" applyAlignment="1">
      <alignment vertical="center"/>
    </xf>
    <xf numFmtId="2" fontId="0" fillId="0" borderId="0" xfId="0" applyNumberFormat="1" applyAlignment="1">
      <alignment vertical="center"/>
    </xf>
    <xf numFmtId="0" fontId="1" fillId="0" borderId="13"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 fillId="0" borderId="15"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1" xfId="0" applyBorder="1" applyAlignment="1">
      <alignment vertical="center"/>
    </xf>
    <xf numFmtId="0" fontId="0" fillId="0" borderId="3" xfId="0" applyBorder="1" applyAlignment="1">
      <alignment vertical="center"/>
    </xf>
    <xf numFmtId="0" fontId="0" fillId="0" borderId="4" xfId="0" applyFill="1" applyBorder="1" applyAlignment="1">
      <alignment vertical="center"/>
    </xf>
    <xf numFmtId="2" fontId="0" fillId="0" borderId="1" xfId="0" applyNumberFormat="1" applyBorder="1" applyAlignment="1">
      <alignment vertical="center"/>
    </xf>
    <xf numFmtId="0" fontId="0" fillId="0" borderId="1" xfId="0" applyFill="1" applyBorder="1" applyAlignment="1">
      <alignment vertical="center" wrapText="1"/>
    </xf>
    <xf numFmtId="0" fontId="0" fillId="0" borderId="5" xfId="0" applyBorder="1" applyAlignment="1">
      <alignment vertical="center"/>
    </xf>
    <xf numFmtId="0" fontId="0" fillId="0" borderId="6" xfId="0" applyFill="1" applyBorder="1" applyAlignment="1">
      <alignment vertical="center"/>
    </xf>
    <xf numFmtId="0" fontId="3" fillId="0" borderId="1" xfId="0" applyFont="1" applyBorder="1" applyAlignment="1">
      <alignment vertical="center" wrapText="1"/>
    </xf>
    <xf numFmtId="2" fontId="0" fillId="0" borderId="6" xfId="0" applyNumberFormat="1" applyFill="1" applyBorder="1" applyAlignment="1">
      <alignment vertical="center"/>
    </xf>
    <xf numFmtId="0" fontId="0" fillId="0" borderId="16" xfId="0" applyFill="1" applyBorder="1" applyAlignment="1">
      <alignment vertical="center"/>
    </xf>
    <xf numFmtId="0" fontId="0" fillId="0" borderId="1" xfId="0" applyBorder="1" applyAlignment="1">
      <alignment vertical="center"/>
    </xf>
    <xf numFmtId="0" fontId="0" fillId="0" borderId="37" xfId="0" applyBorder="1" applyAlignment="1">
      <alignment vertical="center"/>
    </xf>
    <xf numFmtId="0" fontId="0" fillId="0" borderId="35" xfId="0" applyBorder="1" applyAlignment="1">
      <alignment vertical="center"/>
    </xf>
    <xf numFmtId="0" fontId="0" fillId="0" borderId="35" xfId="0" applyFill="1" applyBorder="1" applyAlignment="1">
      <alignment vertical="center"/>
    </xf>
    <xf numFmtId="0" fontId="0" fillId="0" borderId="18" xfId="0" applyBorder="1" applyAlignment="1">
      <alignment vertical="center"/>
    </xf>
    <xf numFmtId="0" fontId="0" fillId="0" borderId="20" xfId="0" applyFill="1" applyBorder="1" applyAlignment="1">
      <alignment vertical="center"/>
    </xf>
    <xf numFmtId="0" fontId="0" fillId="0" borderId="15" xfId="0" applyBorder="1" applyAlignment="1">
      <alignment vertical="center"/>
    </xf>
    <xf numFmtId="0" fontId="0" fillId="0" borderId="23" xfId="0" applyBorder="1" applyAlignment="1">
      <alignment vertical="center"/>
    </xf>
    <xf numFmtId="0" fontId="0" fillId="0" borderId="25" xfId="0" applyFill="1" applyBorder="1" applyAlignment="1">
      <alignment vertical="center"/>
    </xf>
    <xf numFmtId="0" fontId="0" fillId="0" borderId="14" xfId="0" applyBorder="1" applyAlignment="1">
      <alignment vertical="center"/>
    </xf>
    <xf numFmtId="0" fontId="0" fillId="0" borderId="1" xfId="0" applyBorder="1" applyAlignment="1">
      <alignment vertical="center" wrapText="1"/>
    </xf>
    <xf numFmtId="0" fontId="0" fillId="0" borderId="16" xfId="0" applyBorder="1" applyAlignment="1">
      <alignment vertical="center" wrapText="1"/>
    </xf>
    <xf numFmtId="0" fontId="3" fillId="0" borderId="1" xfId="0" applyFont="1" applyBorder="1" applyAlignment="1">
      <alignment vertical="center"/>
    </xf>
    <xf numFmtId="2" fontId="0" fillId="0" borderId="16" xfId="0" applyNumberFormat="1" applyBorder="1" applyAlignment="1">
      <alignment vertical="center"/>
    </xf>
    <xf numFmtId="0" fontId="0" fillId="0" borderId="16" xfId="0" applyFill="1" applyBorder="1" applyAlignment="1">
      <alignment vertical="center" wrapText="1"/>
    </xf>
    <xf numFmtId="0" fontId="0" fillId="0" borderId="5" xfId="0" applyFill="1" applyBorder="1" applyAlignment="1">
      <alignment vertical="center"/>
    </xf>
    <xf numFmtId="0" fontId="0" fillId="0" borderId="26" xfId="0" applyFill="1" applyBorder="1" applyAlignment="1">
      <alignment vertical="center" wrapText="1"/>
    </xf>
    <xf numFmtId="0" fontId="0" fillId="0" borderId="12" xfId="0" applyBorder="1" applyAlignment="1">
      <alignment vertical="center"/>
    </xf>
    <xf numFmtId="0" fontId="0" fillId="0" borderId="7" xfId="0" applyFill="1" applyBorder="1" applyAlignment="1">
      <alignment vertical="center"/>
    </xf>
    <xf numFmtId="0" fontId="1" fillId="0" borderId="27" xfId="0" applyFont="1" applyBorder="1" applyAlignment="1">
      <alignment vertical="center"/>
    </xf>
    <xf numFmtId="2" fontId="1" fillId="0" borderId="30" xfId="0" applyNumberFormat="1" applyFont="1" applyBorder="1" applyAlignment="1">
      <alignment vertical="center"/>
    </xf>
    <xf numFmtId="2" fontId="1" fillId="0" borderId="28" xfId="0" applyNumberFormat="1" applyFont="1" applyBorder="1" applyAlignment="1">
      <alignment vertical="center"/>
    </xf>
    <xf numFmtId="0" fontId="1" fillId="0" borderId="17" xfId="0" applyFont="1" applyFill="1" applyBorder="1" applyAlignment="1">
      <alignment vertical="center" wrapText="1"/>
    </xf>
    <xf numFmtId="0" fontId="0" fillId="0" borderId="27" xfId="0" applyBorder="1" applyAlignment="1">
      <alignment vertical="center"/>
    </xf>
    <xf numFmtId="2" fontId="4" fillId="0" borderId="28" xfId="0" applyNumberFormat="1" applyFont="1" applyBorder="1" applyAlignment="1">
      <alignment vertical="center"/>
    </xf>
    <xf numFmtId="2" fontId="4" fillId="0" borderId="0" xfId="0" applyNumberFormat="1" applyFont="1" applyBorder="1" applyAlignment="1">
      <alignment vertical="center"/>
    </xf>
    <xf numFmtId="0" fontId="0" fillId="0" borderId="8" xfId="0" applyNumberFormat="1" applyFill="1" applyBorder="1" applyAlignment="1">
      <alignment vertical="center"/>
    </xf>
    <xf numFmtId="2" fontId="0" fillId="0" borderId="26" xfId="0" applyNumberFormat="1" applyBorder="1" applyAlignment="1">
      <alignment horizontal="right" vertical="center"/>
    </xf>
    <xf numFmtId="2" fontId="0" fillId="0" borderId="1" xfId="0" applyNumberFormat="1" applyFill="1" applyBorder="1" applyAlignment="1">
      <alignment vertical="center"/>
    </xf>
    <xf numFmtId="0" fontId="0" fillId="0" borderId="37" xfId="0" applyNumberFormat="1" applyFill="1" applyBorder="1" applyAlignment="1">
      <alignment vertical="center"/>
    </xf>
    <xf numFmtId="0" fontId="0" fillId="0" borderId="0" xfId="0" applyNumberFormat="1" applyFill="1" applyBorder="1" applyAlignment="1">
      <alignment vertical="center"/>
    </xf>
    <xf numFmtId="0" fontId="0" fillId="0" borderId="21" xfId="0" applyNumberFormat="1" applyFill="1" applyBorder="1" applyAlignment="1">
      <alignment vertical="center"/>
    </xf>
    <xf numFmtId="0" fontId="0" fillId="0" borderId="36" xfId="0" applyFill="1" applyBorder="1" applyAlignment="1">
      <alignment vertical="center"/>
    </xf>
    <xf numFmtId="0" fontId="0" fillId="0" borderId="2" xfId="0" applyFill="1" applyBorder="1" applyAlignment="1">
      <alignment vertical="center"/>
    </xf>
    <xf numFmtId="0" fontId="0" fillId="0" borderId="6" xfId="0" applyNumberFormat="1" applyFill="1" applyBorder="1" applyAlignment="1">
      <alignment vertical="center"/>
    </xf>
    <xf numFmtId="0" fontId="0" fillId="0" borderId="4" xfId="0" applyNumberFormat="1" applyFill="1" applyBorder="1" applyAlignment="1">
      <alignment vertical="center"/>
    </xf>
    <xf numFmtId="0" fontId="0" fillId="0" borderId="41" xfId="0" applyNumberFormat="1" applyFill="1" applyBorder="1" applyAlignment="1">
      <alignment vertical="center"/>
    </xf>
    <xf numFmtId="0" fontId="0" fillId="0" borderId="11" xfId="0" applyNumberFormat="1" applyFill="1" applyBorder="1" applyAlignment="1">
      <alignment vertical="center"/>
    </xf>
    <xf numFmtId="0" fontId="0" fillId="0" borderId="33" xfId="0" applyNumberFormat="1" applyFill="1" applyBorder="1" applyAlignment="1">
      <alignment vertical="center"/>
    </xf>
    <xf numFmtId="0" fontId="0" fillId="0" borderId="22" xfId="0" applyNumberFormat="1" applyFill="1" applyBorder="1" applyAlignment="1">
      <alignment vertical="center"/>
    </xf>
    <xf numFmtId="0" fontId="0" fillId="0" borderId="34" xfId="0" applyNumberForma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abSelected="1" topLeftCell="C29" zoomScale="55" zoomScaleNormal="55" workbookViewId="0">
      <selection activeCell="N54" sqref="N54"/>
    </sheetView>
  </sheetViews>
  <sheetFormatPr defaultRowHeight="14.5" x14ac:dyDescent="0.35"/>
  <cols>
    <col min="1" max="1" width="9.08984375" style="1"/>
    <col min="2" max="2" width="32.08984375" customWidth="1"/>
    <col min="3" max="3" width="19.90625" style="1" bestFit="1" customWidth="1"/>
    <col min="4" max="4" width="18.36328125" style="1" bestFit="1" customWidth="1"/>
    <col min="5" max="5" width="22.36328125" style="18" bestFit="1" customWidth="1"/>
    <col min="6" max="7" width="23.36328125" style="1" customWidth="1"/>
    <col min="8" max="8" width="28.453125" style="1" customWidth="1"/>
    <col min="9" max="9" width="31" bestFit="1" customWidth="1"/>
    <col min="10" max="10" width="23.6328125" bestFit="1" customWidth="1"/>
    <col min="11" max="11" width="22.36328125" style="18" bestFit="1" customWidth="1"/>
    <col min="12" max="12" width="35.6328125" style="1" bestFit="1" customWidth="1"/>
    <col min="13" max="13" width="32.6328125" style="1" customWidth="1"/>
    <col min="14" max="14" width="95.6328125" customWidth="1"/>
  </cols>
  <sheetData>
    <row r="1" spans="1:14" s="1" customFormat="1" ht="28.5" x14ac:dyDescent="0.65">
      <c r="B1" s="16" t="s">
        <v>59</v>
      </c>
      <c r="C1" s="2"/>
      <c r="D1" s="2"/>
      <c r="E1" s="2"/>
      <c r="F1" s="2"/>
      <c r="G1" s="2"/>
      <c r="H1" s="2"/>
      <c r="I1" s="2"/>
      <c r="K1" s="18"/>
    </row>
    <row r="2" spans="1:14" s="1" customFormat="1" ht="15" thickBot="1" x14ac:dyDescent="0.4">
      <c r="B2" s="2"/>
      <c r="C2" s="2"/>
      <c r="D2" s="2"/>
      <c r="E2" s="2"/>
      <c r="F2" s="2"/>
      <c r="G2" s="2"/>
      <c r="H2" s="2"/>
      <c r="I2" s="2"/>
      <c r="K2" s="18"/>
    </row>
    <row r="3" spans="1:14" s="5" customFormat="1" ht="29.5" thickTop="1" x14ac:dyDescent="0.35">
      <c r="B3" s="6" t="s">
        <v>27</v>
      </c>
      <c r="C3" s="7" t="s">
        <v>21</v>
      </c>
      <c r="D3" s="21" t="s">
        <v>93</v>
      </c>
      <c r="E3" s="8" t="s">
        <v>91</v>
      </c>
      <c r="F3" s="10" t="s">
        <v>33</v>
      </c>
      <c r="G3" s="9"/>
      <c r="H3" s="15" t="s">
        <v>58</v>
      </c>
      <c r="I3" s="7" t="s">
        <v>22</v>
      </c>
      <c r="J3" s="21" t="s">
        <v>89</v>
      </c>
      <c r="K3" s="20" t="s">
        <v>92</v>
      </c>
      <c r="L3" s="17" t="s">
        <v>60</v>
      </c>
      <c r="M3" s="19" t="s">
        <v>94</v>
      </c>
      <c r="N3" s="19" t="s">
        <v>61</v>
      </c>
    </row>
    <row r="4" spans="1:14" ht="58" x14ac:dyDescent="0.35">
      <c r="A4" s="3"/>
      <c r="B4" s="23" t="s">
        <v>0</v>
      </c>
      <c r="C4" s="24">
        <v>13</v>
      </c>
      <c r="D4" s="25">
        <v>109.3</v>
      </c>
      <c r="E4" s="26">
        <v>2021</v>
      </c>
      <c r="F4" s="27"/>
      <c r="H4" s="23" t="s">
        <v>0</v>
      </c>
      <c r="I4" s="85">
        <v>16.43</v>
      </c>
      <c r="J4" s="100">
        <v>116.3</v>
      </c>
      <c r="K4" s="98">
        <v>2023</v>
      </c>
      <c r="L4" s="24">
        <f>I4-C4</f>
        <v>3.4299999999999997</v>
      </c>
      <c r="M4" s="38">
        <f>J4-D4</f>
        <v>7</v>
      </c>
      <c r="N4" s="39" t="s">
        <v>63</v>
      </c>
    </row>
    <row r="5" spans="1:14" ht="29" x14ac:dyDescent="0.35">
      <c r="A5" s="3"/>
      <c r="B5" s="23" t="s">
        <v>1</v>
      </c>
      <c r="C5" s="24">
        <v>0.74</v>
      </c>
      <c r="D5" s="25">
        <v>7.31</v>
      </c>
      <c r="E5" s="26">
        <v>2022</v>
      </c>
      <c r="F5" s="27"/>
      <c r="H5" s="23" t="s">
        <v>1</v>
      </c>
      <c r="I5" s="85">
        <v>0.98</v>
      </c>
      <c r="J5" s="100">
        <v>6.8</v>
      </c>
      <c r="K5" s="98">
        <v>2022</v>
      </c>
      <c r="L5" s="24">
        <f t="shared" ref="L5:L18" si="0">I5-C5</f>
        <v>0.24</v>
      </c>
      <c r="M5" s="38">
        <f t="shared" ref="M5:M10" si="1">J5-D5</f>
        <v>-0.50999999999999979</v>
      </c>
      <c r="N5" s="40" t="s">
        <v>64</v>
      </c>
    </row>
    <row r="6" spans="1:14" ht="29" x14ac:dyDescent="0.35">
      <c r="A6" s="4"/>
      <c r="B6" s="23" t="s">
        <v>2</v>
      </c>
      <c r="C6" s="24">
        <v>0.63</v>
      </c>
      <c r="D6" s="25">
        <v>21.9</v>
      </c>
      <c r="E6" s="26">
        <v>2027</v>
      </c>
      <c r="F6" s="27"/>
      <c r="H6" s="23" t="s">
        <v>2</v>
      </c>
      <c r="I6" s="85">
        <v>2.86</v>
      </c>
      <c r="J6" s="100">
        <v>24.9</v>
      </c>
      <c r="K6" s="98">
        <v>2027</v>
      </c>
      <c r="L6" s="24">
        <f t="shared" si="0"/>
        <v>2.23</v>
      </c>
      <c r="M6" s="38">
        <f t="shared" si="1"/>
        <v>3</v>
      </c>
      <c r="N6" s="40" t="s">
        <v>65</v>
      </c>
    </row>
    <row r="7" spans="1:14" ht="29" x14ac:dyDescent="0.35">
      <c r="A7" s="4"/>
      <c r="B7" s="23" t="s">
        <v>3</v>
      </c>
      <c r="C7" s="24">
        <v>0.2</v>
      </c>
      <c r="D7" s="25"/>
      <c r="E7" s="26">
        <v>2022</v>
      </c>
      <c r="F7" s="28" t="s">
        <v>62</v>
      </c>
      <c r="H7" s="23" t="s">
        <v>3</v>
      </c>
      <c r="I7" s="85">
        <v>0.14000000000000001</v>
      </c>
      <c r="J7" s="100">
        <v>1.6</v>
      </c>
      <c r="K7" s="98">
        <v>2022</v>
      </c>
      <c r="L7" s="24">
        <f t="shared" si="0"/>
        <v>-0.06</v>
      </c>
      <c r="M7" s="38">
        <f t="shared" si="1"/>
        <v>1.6</v>
      </c>
      <c r="N7" s="41" t="s">
        <v>66</v>
      </c>
    </row>
    <row r="8" spans="1:14" ht="43.5" x14ac:dyDescent="0.35">
      <c r="A8" s="4"/>
      <c r="B8" s="23" t="s">
        <v>4</v>
      </c>
      <c r="C8" s="24">
        <v>0.6</v>
      </c>
      <c r="D8" s="25">
        <v>8.06</v>
      </c>
      <c r="E8" s="26">
        <v>2022</v>
      </c>
      <c r="F8" s="27"/>
      <c r="H8" s="23" t="s">
        <v>4</v>
      </c>
      <c r="I8" s="85">
        <v>0.59</v>
      </c>
      <c r="J8" s="100">
        <v>10.7</v>
      </c>
      <c r="K8" s="98">
        <v>2022</v>
      </c>
      <c r="L8" s="24">
        <f t="shared" si="0"/>
        <v>-1.0000000000000009E-2</v>
      </c>
      <c r="M8" s="38">
        <f t="shared" si="1"/>
        <v>2.6399999999999988</v>
      </c>
      <c r="N8" s="40" t="s">
        <v>67</v>
      </c>
    </row>
    <row r="9" spans="1:14" x14ac:dyDescent="0.35">
      <c r="A9" s="3"/>
      <c r="B9" s="23" t="s">
        <v>28</v>
      </c>
      <c r="C9" s="24">
        <v>0.25</v>
      </c>
      <c r="D9" s="25">
        <v>12.5</v>
      </c>
      <c r="E9" s="26">
        <v>2022</v>
      </c>
      <c r="F9" s="27"/>
      <c r="H9" s="23" t="s">
        <v>28</v>
      </c>
      <c r="I9" s="85"/>
      <c r="J9" s="37"/>
      <c r="K9" s="98"/>
      <c r="L9" s="24">
        <f t="shared" si="0"/>
        <v>-0.25</v>
      </c>
      <c r="M9" s="38">
        <f t="shared" si="1"/>
        <v>-12.5</v>
      </c>
      <c r="N9" s="42" t="s">
        <v>39</v>
      </c>
    </row>
    <row r="10" spans="1:14" ht="29" x14ac:dyDescent="0.35">
      <c r="A10" s="3"/>
      <c r="B10" s="23" t="s">
        <v>7</v>
      </c>
      <c r="C10" s="24">
        <v>0.01</v>
      </c>
      <c r="D10" s="25">
        <v>0.54</v>
      </c>
      <c r="E10" s="26">
        <v>2025</v>
      </c>
      <c r="F10" s="27"/>
      <c r="H10" s="23" t="s">
        <v>7</v>
      </c>
      <c r="I10" s="85">
        <v>7.0000000000000007E-2</v>
      </c>
      <c r="J10" s="100">
        <v>0.6</v>
      </c>
      <c r="K10" s="98">
        <v>2021</v>
      </c>
      <c r="L10" s="24">
        <f t="shared" si="0"/>
        <v>6.0000000000000005E-2</v>
      </c>
      <c r="M10" s="38">
        <f t="shared" si="1"/>
        <v>5.9999999999999942E-2</v>
      </c>
      <c r="N10" s="41" t="s">
        <v>68</v>
      </c>
    </row>
    <row r="11" spans="1:14" ht="29" x14ac:dyDescent="0.35">
      <c r="A11" s="3"/>
      <c r="B11" s="29" t="s">
        <v>40</v>
      </c>
      <c r="C11" s="30">
        <v>0.6</v>
      </c>
      <c r="D11" s="31"/>
      <c r="E11" s="26">
        <v>2025</v>
      </c>
      <c r="F11" s="32" t="s">
        <v>34</v>
      </c>
      <c r="H11" s="29" t="s">
        <v>40</v>
      </c>
      <c r="I11" s="43"/>
      <c r="J11" s="44"/>
      <c r="K11" s="98"/>
      <c r="L11" s="43"/>
      <c r="M11" s="38"/>
      <c r="N11" s="39" t="s">
        <v>42</v>
      </c>
    </row>
    <row r="12" spans="1:14" ht="43.5" x14ac:dyDescent="0.35">
      <c r="A12" s="3"/>
      <c r="B12" s="23" t="s">
        <v>8</v>
      </c>
      <c r="C12" s="24">
        <v>0.02</v>
      </c>
      <c r="D12" s="25">
        <v>0.28999999999999998</v>
      </c>
      <c r="E12" s="26">
        <v>2022</v>
      </c>
      <c r="F12" s="27"/>
      <c r="H12" s="23" t="s">
        <v>8</v>
      </c>
      <c r="I12" s="85">
        <v>0.25</v>
      </c>
      <c r="J12" s="100">
        <v>1.3</v>
      </c>
      <c r="K12" s="98">
        <v>2022</v>
      </c>
      <c r="L12" s="24">
        <f t="shared" si="0"/>
        <v>0.23</v>
      </c>
      <c r="M12" s="38">
        <f t="shared" ref="L12:M27" si="2">J12-D12</f>
        <v>1.01</v>
      </c>
      <c r="N12" s="39" t="s">
        <v>96</v>
      </c>
    </row>
    <row r="13" spans="1:14" x14ac:dyDescent="0.35">
      <c r="A13" s="3"/>
      <c r="B13" s="23" t="s">
        <v>23</v>
      </c>
      <c r="C13" s="24">
        <v>0.06</v>
      </c>
      <c r="D13" s="25">
        <v>1.22</v>
      </c>
      <c r="E13" s="26">
        <v>2021</v>
      </c>
      <c r="F13" s="27"/>
      <c r="H13" s="23" t="s">
        <v>23</v>
      </c>
      <c r="I13" s="85">
        <v>7.0000000000000007E-2</v>
      </c>
      <c r="J13" s="100">
        <v>1.2</v>
      </c>
      <c r="K13" s="98">
        <v>2021</v>
      </c>
      <c r="L13" s="24">
        <f t="shared" si="0"/>
        <v>1.0000000000000009E-2</v>
      </c>
      <c r="M13" s="38">
        <f t="shared" si="2"/>
        <v>-2.0000000000000018E-2</v>
      </c>
      <c r="N13" s="41" t="s">
        <v>72</v>
      </c>
    </row>
    <row r="14" spans="1:14" ht="29" x14ac:dyDescent="0.35">
      <c r="A14" s="3"/>
      <c r="B14" s="23" t="s">
        <v>35</v>
      </c>
      <c r="C14" s="24">
        <v>0.02</v>
      </c>
      <c r="D14" s="25">
        <v>7.42</v>
      </c>
      <c r="E14" s="26">
        <v>2021</v>
      </c>
      <c r="F14" s="27"/>
      <c r="H14" s="23" t="s">
        <v>35</v>
      </c>
      <c r="I14" s="85">
        <v>0.14000000000000001</v>
      </c>
      <c r="J14" s="100">
        <v>7.1</v>
      </c>
      <c r="K14" s="98">
        <v>2021</v>
      </c>
      <c r="L14" s="24">
        <f t="shared" si="0"/>
        <v>0.12000000000000001</v>
      </c>
      <c r="M14" s="38">
        <f t="shared" si="2"/>
        <v>-0.32000000000000028</v>
      </c>
      <c r="N14" s="39" t="s">
        <v>44</v>
      </c>
    </row>
    <row r="15" spans="1:14" ht="29" x14ac:dyDescent="0.35">
      <c r="A15" s="3"/>
      <c r="B15" s="23" t="s">
        <v>24</v>
      </c>
      <c r="C15" s="24">
        <v>0.02</v>
      </c>
      <c r="D15" s="25">
        <v>2.14</v>
      </c>
      <c r="E15" s="26">
        <v>2021</v>
      </c>
      <c r="F15" s="27"/>
      <c r="H15" s="23" t="s">
        <v>24</v>
      </c>
      <c r="I15" s="85">
        <v>0.08</v>
      </c>
      <c r="J15" s="100">
        <v>2.1</v>
      </c>
      <c r="K15" s="98">
        <v>2021</v>
      </c>
      <c r="L15" s="24">
        <f t="shared" si="0"/>
        <v>0.06</v>
      </c>
      <c r="M15" s="38">
        <f t="shared" si="2"/>
        <v>-4.0000000000000036E-2</v>
      </c>
      <c r="N15" s="40" t="s">
        <v>73</v>
      </c>
    </row>
    <row r="16" spans="1:14" x14ac:dyDescent="0.35">
      <c r="A16" s="3"/>
      <c r="B16" s="23" t="s">
        <v>9</v>
      </c>
      <c r="C16" s="24">
        <v>0.02</v>
      </c>
      <c r="D16" s="25">
        <v>0.34</v>
      </c>
      <c r="E16" s="26">
        <v>2019</v>
      </c>
      <c r="F16" s="27"/>
      <c r="H16" s="23" t="s">
        <v>9</v>
      </c>
      <c r="I16" s="85">
        <v>0.04</v>
      </c>
      <c r="J16" s="100">
        <v>0.4</v>
      </c>
      <c r="K16" s="98">
        <v>2019</v>
      </c>
      <c r="L16" s="24">
        <f t="shared" si="0"/>
        <v>0.02</v>
      </c>
      <c r="M16" s="38">
        <f t="shared" si="2"/>
        <v>0.06</v>
      </c>
      <c r="N16" s="41" t="s">
        <v>74</v>
      </c>
    </row>
    <row r="17" spans="1:14" x14ac:dyDescent="0.35">
      <c r="A17" s="3"/>
      <c r="B17" s="23" t="s">
        <v>10</v>
      </c>
      <c r="C17" s="24">
        <v>0.02</v>
      </c>
      <c r="D17" s="25">
        <v>0.45</v>
      </c>
      <c r="E17" s="26">
        <v>2021</v>
      </c>
      <c r="F17" s="27"/>
      <c r="H17" s="23" t="s">
        <v>10</v>
      </c>
      <c r="I17" s="85">
        <v>0.12</v>
      </c>
      <c r="J17" s="100">
        <v>0.9</v>
      </c>
      <c r="K17" s="98">
        <v>2022</v>
      </c>
      <c r="L17" s="24">
        <f t="shared" si="0"/>
        <v>9.9999999999999992E-2</v>
      </c>
      <c r="M17" s="38">
        <f t="shared" si="2"/>
        <v>0.45</v>
      </c>
      <c r="N17" s="41" t="s">
        <v>75</v>
      </c>
    </row>
    <row r="18" spans="1:14" ht="32.4" customHeight="1" x14ac:dyDescent="0.35">
      <c r="A18" s="3"/>
      <c r="B18" s="23" t="s">
        <v>36</v>
      </c>
      <c r="C18" s="24">
        <v>0.05</v>
      </c>
      <c r="D18" s="25">
        <v>0.27</v>
      </c>
      <c r="E18" s="26">
        <v>2024</v>
      </c>
      <c r="F18" s="27"/>
      <c r="H18" s="23" t="s">
        <v>36</v>
      </c>
      <c r="I18" s="85">
        <v>0.11</v>
      </c>
      <c r="J18" s="100">
        <v>3.6</v>
      </c>
      <c r="K18" s="98">
        <v>2022</v>
      </c>
      <c r="L18" s="24">
        <f t="shared" si="0"/>
        <v>0.06</v>
      </c>
      <c r="M18" s="38">
        <f t="shared" si="2"/>
        <v>3.33</v>
      </c>
      <c r="N18" s="39" t="s">
        <v>71</v>
      </c>
    </row>
    <row r="19" spans="1:14" x14ac:dyDescent="0.35">
      <c r="A19" s="3"/>
      <c r="B19" s="23" t="s">
        <v>29</v>
      </c>
      <c r="C19" s="24">
        <v>1</v>
      </c>
      <c r="D19" s="31">
        <v>21.4</v>
      </c>
      <c r="E19" s="26">
        <v>2021</v>
      </c>
      <c r="F19" s="33"/>
      <c r="H19" s="23" t="s">
        <v>29</v>
      </c>
      <c r="I19" s="99"/>
      <c r="J19" s="45"/>
      <c r="K19" s="110"/>
      <c r="L19" s="38">
        <f t="shared" si="2"/>
        <v>-1</v>
      </c>
      <c r="M19" s="38">
        <f t="shared" si="2"/>
        <v>-21.4</v>
      </c>
      <c r="N19" s="39" t="s">
        <v>69</v>
      </c>
    </row>
    <row r="20" spans="1:14" s="1" customFormat="1" x14ac:dyDescent="0.35">
      <c r="A20" s="3"/>
      <c r="B20" s="23" t="s">
        <v>30</v>
      </c>
      <c r="C20" s="24">
        <v>1.1000000000000001</v>
      </c>
      <c r="D20" s="31">
        <v>23.3</v>
      </c>
      <c r="E20" s="26">
        <v>2021</v>
      </c>
      <c r="F20" s="33"/>
      <c r="H20" s="23" t="s">
        <v>30</v>
      </c>
      <c r="I20" s="46"/>
      <c r="J20" s="47"/>
      <c r="K20" s="111"/>
      <c r="L20" s="38">
        <f t="shared" si="2"/>
        <v>-1.1000000000000001</v>
      </c>
      <c r="M20" s="38">
        <f t="shared" si="2"/>
        <v>-23.3</v>
      </c>
      <c r="N20" s="39" t="s">
        <v>69</v>
      </c>
    </row>
    <row r="21" spans="1:14" s="1" customFormat="1" x14ac:dyDescent="0.35">
      <c r="A21" s="3"/>
      <c r="B21" s="23" t="s">
        <v>31</v>
      </c>
      <c r="C21" s="24">
        <v>1.1000000000000001</v>
      </c>
      <c r="D21" s="31">
        <v>23.3</v>
      </c>
      <c r="E21" s="26">
        <v>2021</v>
      </c>
      <c r="F21" s="33"/>
      <c r="H21" s="23" t="s">
        <v>31</v>
      </c>
      <c r="I21" s="48"/>
      <c r="J21" s="49"/>
      <c r="K21" s="112"/>
      <c r="L21" s="38">
        <f t="shared" si="2"/>
        <v>-1.1000000000000001</v>
      </c>
      <c r="M21" s="38">
        <f t="shared" si="2"/>
        <v>-23.3</v>
      </c>
      <c r="N21" s="39" t="s">
        <v>69</v>
      </c>
    </row>
    <row r="22" spans="1:14" ht="29" x14ac:dyDescent="0.35">
      <c r="A22" s="3"/>
      <c r="B22" s="23" t="s">
        <v>26</v>
      </c>
      <c r="C22" s="24">
        <v>1.41</v>
      </c>
      <c r="D22" s="25">
        <v>23.07</v>
      </c>
      <c r="E22" s="26">
        <v>2024</v>
      </c>
      <c r="F22" s="27"/>
      <c r="H22" s="23" t="s">
        <v>26</v>
      </c>
      <c r="I22" s="85">
        <v>1.76</v>
      </c>
      <c r="J22" s="100">
        <v>21.8</v>
      </c>
      <c r="K22" s="98">
        <v>2026</v>
      </c>
      <c r="L22" s="24">
        <f t="shared" ref="L22:L27" si="3">I22-C22</f>
        <v>0.35000000000000009</v>
      </c>
      <c r="M22" s="38">
        <f t="shared" si="2"/>
        <v>-1.2699999999999996</v>
      </c>
      <c r="N22" s="40" t="s">
        <v>76</v>
      </c>
    </row>
    <row r="23" spans="1:14" x14ac:dyDescent="0.35">
      <c r="A23" s="3"/>
      <c r="B23" s="23" t="s">
        <v>56</v>
      </c>
      <c r="C23" s="24">
        <v>0.06</v>
      </c>
      <c r="D23" s="25">
        <v>3.25</v>
      </c>
      <c r="E23" s="26">
        <v>2019</v>
      </c>
      <c r="F23" s="27"/>
      <c r="H23" s="23" t="s">
        <v>56</v>
      </c>
      <c r="I23" s="85">
        <v>0.16</v>
      </c>
      <c r="J23" s="100">
        <v>4.4000000000000004</v>
      </c>
      <c r="K23" s="98">
        <v>2022</v>
      </c>
      <c r="L23" s="24">
        <f t="shared" si="3"/>
        <v>0.1</v>
      </c>
      <c r="M23" s="38">
        <f t="shared" si="2"/>
        <v>1.1500000000000004</v>
      </c>
      <c r="N23" s="39" t="s">
        <v>45</v>
      </c>
    </row>
    <row r="24" spans="1:14" ht="29" x14ac:dyDescent="0.35">
      <c r="A24" s="3"/>
      <c r="B24" s="23" t="s">
        <v>14</v>
      </c>
      <c r="C24" s="24">
        <v>0.15</v>
      </c>
      <c r="D24" s="25">
        <v>2.2799999999999998</v>
      </c>
      <c r="E24" s="26">
        <v>2022</v>
      </c>
      <c r="F24" s="27"/>
      <c r="H24" s="23" t="s">
        <v>14</v>
      </c>
      <c r="I24" s="85">
        <v>0.28999999999999998</v>
      </c>
      <c r="J24" s="100">
        <v>4.3</v>
      </c>
      <c r="K24" s="98">
        <v>2022</v>
      </c>
      <c r="L24" s="24">
        <f t="shared" si="3"/>
        <v>0.13999999999999999</v>
      </c>
      <c r="M24" s="38">
        <f t="shared" si="2"/>
        <v>2.02</v>
      </c>
      <c r="N24" s="39" t="s">
        <v>46</v>
      </c>
    </row>
    <row r="25" spans="1:14" ht="58" x14ac:dyDescent="0.35">
      <c r="A25" s="3"/>
      <c r="B25" s="23" t="s">
        <v>37</v>
      </c>
      <c r="C25" s="24">
        <v>5.43</v>
      </c>
      <c r="D25" s="31">
        <v>160</v>
      </c>
      <c r="E25" s="26">
        <v>2025</v>
      </c>
      <c r="F25" s="32" t="s">
        <v>38</v>
      </c>
      <c r="H25" s="23" t="s">
        <v>37</v>
      </c>
      <c r="I25" s="85">
        <v>4.5</v>
      </c>
      <c r="J25" s="100">
        <v>170</v>
      </c>
      <c r="K25" s="98">
        <v>2026</v>
      </c>
      <c r="L25" s="24">
        <f t="shared" si="3"/>
        <v>-0.92999999999999972</v>
      </c>
      <c r="M25" s="38">
        <f t="shared" si="2"/>
        <v>10</v>
      </c>
      <c r="N25" s="40" t="s">
        <v>77</v>
      </c>
    </row>
    <row r="26" spans="1:14" ht="43.5" x14ac:dyDescent="0.35">
      <c r="A26" s="3"/>
      <c r="B26" s="23" t="s">
        <v>15</v>
      </c>
      <c r="C26" s="24">
        <v>0.55000000000000004</v>
      </c>
      <c r="D26" s="31">
        <v>8.5</v>
      </c>
      <c r="E26" s="26">
        <v>2025</v>
      </c>
      <c r="F26" s="33"/>
      <c r="H26" s="23" t="s">
        <v>15</v>
      </c>
      <c r="I26" s="85">
        <v>0.85</v>
      </c>
      <c r="J26" s="100">
        <v>8.9</v>
      </c>
      <c r="K26" s="98">
        <v>2025</v>
      </c>
      <c r="L26" s="24">
        <f t="shared" si="3"/>
        <v>0.29999999999999993</v>
      </c>
      <c r="M26" s="38">
        <f t="shared" si="2"/>
        <v>0.40000000000000036</v>
      </c>
      <c r="N26" s="40" t="s">
        <v>78</v>
      </c>
    </row>
    <row r="27" spans="1:14" s="1" customFormat="1" ht="44" thickBot="1" x14ac:dyDescent="0.4">
      <c r="A27" s="3"/>
      <c r="B27" s="34" t="s">
        <v>32</v>
      </c>
      <c r="C27" s="35">
        <v>1.2</v>
      </c>
      <c r="D27" s="36">
        <v>13.6</v>
      </c>
      <c r="E27" s="26">
        <v>2022</v>
      </c>
      <c r="F27" s="27"/>
      <c r="H27" s="50" t="s">
        <v>32</v>
      </c>
      <c r="I27" s="51"/>
      <c r="J27" s="100">
        <v>3</v>
      </c>
      <c r="K27" s="98">
        <v>2025</v>
      </c>
      <c r="L27" s="24">
        <f t="shared" si="3"/>
        <v>-1.2</v>
      </c>
      <c r="M27" s="38">
        <f t="shared" si="2"/>
        <v>-10.6</v>
      </c>
      <c r="N27" s="52" t="s">
        <v>90</v>
      </c>
    </row>
    <row r="28" spans="1:14" ht="15.5" thickTop="1" thickBot="1" x14ac:dyDescent="0.4">
      <c r="B28" s="12" t="s">
        <v>20</v>
      </c>
      <c r="C28" s="14">
        <f>SUM(C4:C27)</f>
        <v>28.24</v>
      </c>
      <c r="D28" s="22">
        <f>SUM(D4:D27)</f>
        <v>450.44</v>
      </c>
      <c r="E28" s="13"/>
      <c r="F28" s="11"/>
      <c r="H28" s="53"/>
      <c r="I28" s="54"/>
      <c r="J28" s="54"/>
      <c r="K28" s="101"/>
      <c r="L28" s="55"/>
      <c r="M28" s="55"/>
      <c r="N28" s="54"/>
    </row>
    <row r="29" spans="1:14" ht="15.5" thickTop="1" thickBot="1" x14ac:dyDescent="0.4">
      <c r="H29" s="54"/>
      <c r="I29" s="54"/>
      <c r="J29" s="54"/>
      <c r="K29" s="102"/>
      <c r="L29" s="55"/>
      <c r="M29" s="55"/>
      <c r="N29" s="54"/>
    </row>
    <row r="30" spans="1:14" s="1" customFormat="1" ht="15" thickTop="1" x14ac:dyDescent="0.35">
      <c r="E30" s="18"/>
      <c r="H30" s="56" t="s">
        <v>47</v>
      </c>
      <c r="I30" s="57"/>
      <c r="J30" s="58"/>
      <c r="K30" s="102"/>
      <c r="L30" s="55"/>
      <c r="M30" s="55"/>
      <c r="N30" s="54"/>
    </row>
    <row r="31" spans="1:14" s="1" customFormat="1" ht="15" thickBot="1" x14ac:dyDescent="0.4">
      <c r="E31" s="18"/>
      <c r="H31" s="59"/>
      <c r="I31" s="60"/>
      <c r="J31" s="61"/>
      <c r="K31" s="102"/>
      <c r="L31" s="55"/>
      <c r="M31" s="55"/>
      <c r="N31" s="54"/>
    </row>
    <row r="32" spans="1:14" s="1" customFormat="1" ht="15" thickTop="1" x14ac:dyDescent="0.35">
      <c r="E32" s="18"/>
      <c r="H32" s="62" t="s">
        <v>48</v>
      </c>
      <c r="I32" s="63">
        <v>0.15</v>
      </c>
      <c r="J32" s="64">
        <v>1.5</v>
      </c>
      <c r="K32" s="108">
        <v>2022</v>
      </c>
      <c r="L32" s="24">
        <f t="shared" ref="L32:M37" si="4">I32-C32</f>
        <v>0.15</v>
      </c>
      <c r="M32" s="65">
        <f t="shared" si="4"/>
        <v>1.5</v>
      </c>
      <c r="N32" s="66" t="s">
        <v>79</v>
      </c>
    </row>
    <row r="33" spans="2:14" s="1" customFormat="1" x14ac:dyDescent="0.35">
      <c r="E33" s="18"/>
      <c r="H33" s="43" t="s">
        <v>19</v>
      </c>
      <c r="I33" s="67">
        <v>0.15</v>
      </c>
      <c r="J33" s="68">
        <v>1.7</v>
      </c>
      <c r="K33" s="98">
        <v>2022</v>
      </c>
      <c r="L33" s="24">
        <f t="shared" si="4"/>
        <v>0.15</v>
      </c>
      <c r="M33" s="65">
        <f t="shared" si="4"/>
        <v>1.7</v>
      </c>
      <c r="N33" s="66" t="s">
        <v>79</v>
      </c>
    </row>
    <row r="34" spans="2:14" s="1" customFormat="1" x14ac:dyDescent="0.35">
      <c r="E34" s="18"/>
      <c r="H34" s="43" t="s">
        <v>49</v>
      </c>
      <c r="I34" s="67">
        <v>0.48</v>
      </c>
      <c r="J34" s="68">
        <v>9.5</v>
      </c>
      <c r="K34" s="98">
        <v>2022</v>
      </c>
      <c r="L34" s="24">
        <f t="shared" si="4"/>
        <v>0.48</v>
      </c>
      <c r="M34" s="65">
        <f t="shared" si="4"/>
        <v>9.5</v>
      </c>
      <c r="N34" s="69" t="s">
        <v>86</v>
      </c>
    </row>
    <row r="35" spans="2:14" s="1" customFormat="1" ht="43.5" x14ac:dyDescent="0.35">
      <c r="E35" s="18"/>
      <c r="H35" s="43" t="s">
        <v>5</v>
      </c>
      <c r="I35" s="67">
        <v>2.5099999999999998</v>
      </c>
      <c r="J35" s="68">
        <v>28.5</v>
      </c>
      <c r="K35" s="98">
        <v>2024</v>
      </c>
      <c r="L35" s="24">
        <f t="shared" si="4"/>
        <v>2.5099999999999998</v>
      </c>
      <c r="M35" s="65">
        <f t="shared" si="4"/>
        <v>28.5</v>
      </c>
      <c r="N35" s="69" t="s">
        <v>80</v>
      </c>
    </row>
    <row r="36" spans="2:14" ht="29" x14ac:dyDescent="0.35">
      <c r="H36" s="43" t="s">
        <v>6</v>
      </c>
      <c r="I36" s="67">
        <v>0.86</v>
      </c>
      <c r="J36" s="68">
        <v>7.9</v>
      </c>
      <c r="K36" s="98">
        <v>2023</v>
      </c>
      <c r="L36" s="24">
        <f t="shared" si="4"/>
        <v>0.86</v>
      </c>
      <c r="M36" s="65">
        <f t="shared" si="4"/>
        <v>7.9</v>
      </c>
      <c r="N36" s="69" t="s">
        <v>81</v>
      </c>
    </row>
    <row r="37" spans="2:14" x14ac:dyDescent="0.35">
      <c r="H37" s="43" t="s">
        <v>41</v>
      </c>
      <c r="I37" s="30">
        <v>0.5</v>
      </c>
      <c r="J37" s="70">
        <v>5</v>
      </c>
      <c r="K37" s="98">
        <v>2026</v>
      </c>
      <c r="L37" s="24">
        <f t="shared" si="4"/>
        <v>0.5</v>
      </c>
      <c r="M37" s="65">
        <f t="shared" si="4"/>
        <v>5</v>
      </c>
      <c r="N37" s="69" t="s">
        <v>70</v>
      </c>
    </row>
    <row r="38" spans="2:14" x14ac:dyDescent="0.35">
      <c r="B38" s="1"/>
      <c r="H38" s="71" t="s">
        <v>50</v>
      </c>
      <c r="I38" s="67"/>
      <c r="J38" s="68"/>
      <c r="K38" s="109">
        <v>2028</v>
      </c>
      <c r="L38" s="55"/>
      <c r="M38" s="55"/>
      <c r="N38" s="72" t="s">
        <v>53</v>
      </c>
    </row>
    <row r="39" spans="2:14" x14ac:dyDescent="0.35">
      <c r="B39" s="1"/>
      <c r="H39" s="71" t="s">
        <v>51</v>
      </c>
      <c r="I39" s="67"/>
      <c r="J39" s="68"/>
      <c r="K39" s="109">
        <v>2028</v>
      </c>
      <c r="L39" s="55"/>
      <c r="M39" s="55"/>
      <c r="N39" s="72" t="s">
        <v>53</v>
      </c>
    </row>
    <row r="40" spans="2:14" x14ac:dyDescent="0.35">
      <c r="B40" s="1"/>
      <c r="H40" s="71" t="s">
        <v>52</v>
      </c>
      <c r="I40" s="67"/>
      <c r="J40" s="68"/>
      <c r="K40" s="109">
        <v>2028</v>
      </c>
      <c r="L40" s="55"/>
      <c r="M40" s="55"/>
      <c r="N40" s="72" t="s">
        <v>53</v>
      </c>
    </row>
    <row r="41" spans="2:14" ht="29" x14ac:dyDescent="0.35">
      <c r="B41" s="1"/>
      <c r="H41" s="71" t="s">
        <v>83</v>
      </c>
      <c r="I41" s="43">
        <v>2.27</v>
      </c>
      <c r="J41" s="68">
        <v>30</v>
      </c>
      <c r="K41" s="98">
        <v>2026</v>
      </c>
      <c r="L41" s="24">
        <f>I41-C41</f>
        <v>2.27</v>
      </c>
      <c r="M41" s="65">
        <f>J41-D41</f>
        <v>30</v>
      </c>
      <c r="N41" s="69" t="s">
        <v>82</v>
      </c>
    </row>
    <row r="42" spans="2:14" ht="15" thickBot="1" x14ac:dyDescent="0.4">
      <c r="B42" s="1"/>
      <c r="H42" s="73"/>
      <c r="I42" s="74"/>
      <c r="J42" s="75"/>
      <c r="K42" s="101"/>
      <c r="L42" s="55"/>
      <c r="M42" s="55"/>
      <c r="N42" s="54"/>
    </row>
    <row r="43" spans="2:14" ht="15" thickTop="1" x14ac:dyDescent="0.35">
      <c r="B43" s="1"/>
      <c r="H43" s="56" t="s">
        <v>54</v>
      </c>
      <c r="I43" s="76"/>
      <c r="J43" s="77"/>
      <c r="K43" s="103"/>
      <c r="L43" s="55"/>
      <c r="M43" s="55"/>
      <c r="N43" s="54"/>
    </row>
    <row r="44" spans="2:14" ht="15" thickBot="1" x14ac:dyDescent="0.4">
      <c r="H44" s="78"/>
      <c r="I44" s="79"/>
      <c r="J44" s="80"/>
      <c r="K44" s="103"/>
      <c r="L44" s="55"/>
      <c r="M44" s="55"/>
      <c r="N44" s="54"/>
    </row>
    <row r="45" spans="2:14" ht="15" thickTop="1" x14ac:dyDescent="0.35">
      <c r="H45" s="62" t="s">
        <v>57</v>
      </c>
      <c r="I45" s="81">
        <v>0.57999999999999996</v>
      </c>
      <c r="J45" s="104">
        <v>4.0999999999999996</v>
      </c>
      <c r="K45" s="107">
        <v>2028</v>
      </c>
      <c r="L45" s="24">
        <f t="shared" ref="L45:M48" si="5">I45-C45</f>
        <v>0.57999999999999996</v>
      </c>
      <c r="M45" s="65">
        <f t="shared" si="5"/>
        <v>4.0999999999999996</v>
      </c>
      <c r="N45" s="82" t="s">
        <v>79</v>
      </c>
    </row>
    <row r="46" spans="2:14" x14ac:dyDescent="0.35">
      <c r="H46" s="83" t="s">
        <v>11</v>
      </c>
      <c r="I46" s="67">
        <v>7.0000000000000007E-2</v>
      </c>
      <c r="J46" s="105">
        <v>1.1000000000000001</v>
      </c>
      <c r="K46" s="106">
        <v>2022</v>
      </c>
      <c r="L46" s="24">
        <f t="shared" si="5"/>
        <v>7.0000000000000007E-2</v>
      </c>
      <c r="M46" s="65">
        <f t="shared" si="5"/>
        <v>1.1000000000000001</v>
      </c>
      <c r="N46" s="84" t="s">
        <v>75</v>
      </c>
    </row>
    <row r="47" spans="2:14" ht="58" x14ac:dyDescent="0.35">
      <c r="H47" s="83" t="s">
        <v>25</v>
      </c>
      <c r="I47" s="67">
        <v>0.12</v>
      </c>
      <c r="J47" s="105">
        <v>2.12</v>
      </c>
      <c r="K47" s="106">
        <v>2024</v>
      </c>
      <c r="L47" s="24">
        <f t="shared" si="5"/>
        <v>0.12</v>
      </c>
      <c r="M47" s="65">
        <f t="shared" si="5"/>
        <v>2.12</v>
      </c>
      <c r="N47" s="82" t="s">
        <v>79</v>
      </c>
    </row>
    <row r="48" spans="2:14" x14ac:dyDescent="0.35">
      <c r="H48" s="83" t="s">
        <v>12</v>
      </c>
      <c r="I48" s="67">
        <v>0.24</v>
      </c>
      <c r="J48" s="105">
        <v>2.2000000000000002</v>
      </c>
      <c r="K48" s="106">
        <v>2025</v>
      </c>
      <c r="L48" s="24">
        <f t="shared" si="5"/>
        <v>0.24</v>
      </c>
      <c r="M48" s="65">
        <f t="shared" si="5"/>
        <v>2.2000000000000002</v>
      </c>
      <c r="N48" s="82" t="s">
        <v>79</v>
      </c>
    </row>
    <row r="49" spans="8:14" x14ac:dyDescent="0.35">
      <c r="H49" s="83" t="s">
        <v>16</v>
      </c>
      <c r="I49" s="67">
        <v>1.54</v>
      </c>
      <c r="J49" s="105"/>
      <c r="K49" s="106">
        <v>2028</v>
      </c>
      <c r="L49" s="85">
        <f t="shared" ref="L49:L54" si="6">I49-C49</f>
        <v>1.54</v>
      </c>
      <c r="M49" s="38"/>
      <c r="N49" s="82" t="s">
        <v>84</v>
      </c>
    </row>
    <row r="50" spans="8:14" ht="29" x14ac:dyDescent="0.35">
      <c r="H50" s="83" t="s">
        <v>17</v>
      </c>
      <c r="I50" s="67">
        <v>0.17</v>
      </c>
      <c r="J50" s="105"/>
      <c r="K50" s="106">
        <v>2027</v>
      </c>
      <c r="L50" s="85">
        <f t="shared" si="6"/>
        <v>0.17</v>
      </c>
      <c r="M50" s="38"/>
      <c r="N50" s="82" t="s">
        <v>84</v>
      </c>
    </row>
    <row r="51" spans="8:14" x14ac:dyDescent="0.35">
      <c r="H51" s="86" t="s">
        <v>43</v>
      </c>
      <c r="I51" s="67">
        <v>7.0000000000000007E-2</v>
      </c>
      <c r="J51" s="105">
        <v>2.1</v>
      </c>
      <c r="K51" s="106">
        <v>2024</v>
      </c>
      <c r="L51" s="24">
        <f t="shared" si="6"/>
        <v>7.0000000000000007E-2</v>
      </c>
      <c r="M51" s="65">
        <f>J51-D51</f>
        <v>2.1</v>
      </c>
      <c r="N51" s="82" t="s">
        <v>79</v>
      </c>
    </row>
    <row r="52" spans="8:14" ht="33" customHeight="1" x14ac:dyDescent="0.35">
      <c r="H52" s="86" t="s">
        <v>13</v>
      </c>
      <c r="I52" s="87">
        <v>0.87</v>
      </c>
      <c r="J52" s="105">
        <v>20.87</v>
      </c>
      <c r="K52" s="106">
        <v>2023</v>
      </c>
      <c r="L52" s="24">
        <f t="shared" si="6"/>
        <v>0.87</v>
      </c>
      <c r="M52" s="65">
        <f>J52-D52</f>
        <v>20.87</v>
      </c>
      <c r="N52" s="69" t="s">
        <v>85</v>
      </c>
    </row>
    <row r="53" spans="8:14" ht="43.5" x14ac:dyDescent="0.35">
      <c r="H53" s="86" t="s">
        <v>18</v>
      </c>
      <c r="I53" s="87">
        <v>1.74</v>
      </c>
      <c r="J53" s="105"/>
      <c r="K53" s="106"/>
      <c r="L53" s="85">
        <f t="shared" si="6"/>
        <v>1.74</v>
      </c>
      <c r="M53" s="38"/>
      <c r="N53" s="69" t="s">
        <v>87</v>
      </c>
    </row>
    <row r="54" spans="8:14" ht="15" thickBot="1" x14ac:dyDescent="0.4">
      <c r="H54" s="88" t="s">
        <v>55</v>
      </c>
      <c r="I54" s="89">
        <v>0.19</v>
      </c>
      <c r="J54" s="90"/>
      <c r="K54" s="98"/>
      <c r="L54" s="85">
        <f t="shared" si="6"/>
        <v>0.19</v>
      </c>
      <c r="M54" s="38"/>
      <c r="N54" s="82" t="s">
        <v>88</v>
      </c>
    </row>
    <row r="55" spans="8:14" ht="15.5" thickTop="1" thickBot="1" x14ac:dyDescent="0.4">
      <c r="H55" s="91" t="s">
        <v>20</v>
      </c>
      <c r="I55" s="92">
        <f>SUM(I4:I54)</f>
        <v>41.949999999999996</v>
      </c>
      <c r="J55" s="93">
        <f>SUM(J4:J52)</f>
        <v>506.49</v>
      </c>
      <c r="K55" s="53"/>
      <c r="L55" s="54"/>
      <c r="M55" s="54"/>
      <c r="N55" s="54"/>
    </row>
    <row r="56" spans="8:14" ht="15.5" thickTop="1" thickBot="1" x14ac:dyDescent="0.4">
      <c r="H56" s="54"/>
      <c r="I56" s="54"/>
      <c r="J56" s="54"/>
      <c r="K56" s="54"/>
      <c r="L56" s="54"/>
      <c r="M56" s="54"/>
      <c r="N56" s="54"/>
    </row>
    <row r="57" spans="8:14" ht="30" thickTop="1" thickBot="1" x14ac:dyDescent="0.4">
      <c r="H57" s="94" t="s">
        <v>95</v>
      </c>
      <c r="I57" s="95"/>
      <c r="J57" s="96">
        <f>J55-I55</f>
        <v>464.54</v>
      </c>
      <c r="K57" s="97"/>
      <c r="L57" s="54"/>
      <c r="M57" s="54"/>
      <c r="N57" s="54"/>
    </row>
    <row r="58" spans="8:14" ht="15" thickTop="1" x14ac:dyDescent="0.35"/>
  </sheetData>
  <pageMargins left="0.70866141732283472" right="0.70866141732283472"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4.5" x14ac:dyDescent="0.3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3425FED19D364C9062A1272F39D976" ma:contentTypeVersion="4" ma:contentTypeDescription="Create a new document." ma:contentTypeScope="" ma:versionID="860e545a117ff2a0e726f228a2680937">
  <xsd:schema xmlns:xsd="http://www.w3.org/2001/XMLSchema" xmlns:xs="http://www.w3.org/2001/XMLSchema" xmlns:p="http://schemas.microsoft.com/office/2006/metadata/properties" xmlns:ns2="3cada6dc-2705-46ed-bab2-0b2cd6d935ca" targetNamespace="http://schemas.microsoft.com/office/2006/metadata/properties" ma:root="true" ma:fieldsID="0dc046d2e78bb58247660a60c15e81db"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9f166d9-cd70-4927-945b-d626157664d9}" ma:internalName="TaxCatchAll" ma:showField="CatchAllData" ma:web="486e38ce-fcad-4d74-902d-a71c97f124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9f166d9-cd70-4927-945b-d626157664d9}" ma:internalName="TaxCatchAllLabel" ma:readOnly="true" ma:showField="CatchAllDataLabel" ma:web="486e38ce-fcad-4d74-902d-a71c97f124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F93CB-9471-4040-983E-230B5A955E9C}">
  <ds:schemaRefs>
    <ds:schemaRef ds:uri="http://schemas.microsoft.com/office/2006/documentManagement/types"/>
    <ds:schemaRef ds:uri="http://schemas.openxmlformats.org/package/2006/metadata/core-properties"/>
    <ds:schemaRef ds:uri="http://purl.org/dc/elements/1.1/"/>
    <ds:schemaRef ds:uri="3cada6dc-2705-46ed-bab2-0b2cd6d935ca"/>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81A9FAF-CA07-4613-91DA-F508CC9B0C07}">
  <ds:schemaRefs>
    <ds:schemaRef ds:uri="http://schemas.microsoft.com/sharepoint/v3/contenttype/forms"/>
  </ds:schemaRefs>
</ds:datastoreItem>
</file>

<file path=customXml/itemProps3.xml><?xml version="1.0" encoding="utf-8"?>
<ds:datastoreItem xmlns:ds="http://schemas.openxmlformats.org/officeDocument/2006/customXml" ds:itemID="{A2466489-58FB-4EED-B2B1-68FA96A47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EirGrid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Rónán Davison-Kernan</dc:creator>
  <cp:lastModifiedBy>Greg Irwin</cp:lastModifiedBy>
  <cp:lastPrinted>2020-03-10T15:36:43Z</cp:lastPrinted>
  <dcterms:created xsi:type="dcterms:W3CDTF">2020-02-18T10:42:21Z</dcterms:created>
  <dcterms:modified xsi:type="dcterms:W3CDTF">2020-03-24T17:59:59Z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 Category">
    <vt:lpwstr/>
  </property>
  <property fmtid="{D5CDD505-2E9C-101B-9397-08002B2CF9AE}" pid="3" name="ContentTypeId">
    <vt:lpwstr>0x010100473425FED19D364C9062A1272F39D976</vt:lpwstr>
  </property>
</Properties>
</file>