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4915" windowHeight="12075"/>
  </bookViews>
  <sheets>
    <sheet name="P&amp;L" sheetId="14" r:id="rId1"/>
    <sheet name="Balance sheet" sheetId="11" r:id="rId2"/>
    <sheet name="Working Capital per Accounts" sheetId="15" r:id="rId3"/>
    <sheet name="CAPEX" sheetId="16" r:id="rId4"/>
    <sheet name="Detailed Financial Report Bt" sheetId="10" r:id="rId5"/>
    <sheet name="Risk Share Mechanism on Bt" sheetId="21" r:id="rId6"/>
    <sheet name="Dt Approval List" sheetId="18" r:id="rId7"/>
    <sheet name="Dt Entitlement for year" sheetId="22" r:id="rId8"/>
    <sheet name="At Ancillary Services" sheetId="24" r:id="rId9"/>
    <sheet name="Kt" sheetId="19" r:id="rId10"/>
    <sheet name="Pre-construction Projects" sheetId="20" r:id="rId11"/>
    <sheet name="Balanced Scorecard " sheetId="23" r:id="rId12"/>
  </sheets>
  <definedNames>
    <definedName name="_Ref400373871" localSheetId="10">'Pre-construction Projects'!$I$11</definedName>
    <definedName name="Other_please_specify_purpose_in_notes">#REF!</definedName>
    <definedName name="_xlnm.Print_Area" localSheetId="8">'At Ancillary Services'!$A$2:$M$37</definedName>
    <definedName name="_xlnm.Print_Area" localSheetId="1">'Balance sheet'!$B$2:$E$54</definedName>
    <definedName name="_xlnm.Print_Area" localSheetId="11">'Balanced Scorecard '!$B$2:$G$33</definedName>
    <definedName name="_xlnm.Print_Area" localSheetId="3">CAPEX!$B$2:$J$12</definedName>
    <definedName name="_xlnm.Print_Area" localSheetId="4">'Detailed Financial Report Bt'!$B$2:$K$94</definedName>
    <definedName name="_xlnm.Print_Area" localSheetId="6">'Dt Approval List'!$A$2:$V$17</definedName>
    <definedName name="_xlnm.Print_Area" localSheetId="7">'Dt Entitlement for year'!$B$2:$L$20</definedName>
    <definedName name="_xlnm.Print_Area" localSheetId="9">Kt!$B$2:$N$48</definedName>
    <definedName name="_xlnm.Print_Area" localSheetId="0">'P&amp;L'!$A$1:$F$46</definedName>
    <definedName name="_xlnm.Print_Area" localSheetId="10">'Pre-construction Projects'!$B$2:$L$55</definedName>
    <definedName name="_xlnm.Print_Area" localSheetId="5">'Risk Share Mechanism on Bt'!$B$2:$E$26</definedName>
    <definedName name="_xlnm.Print_Area" localSheetId="2">'Working Capital per Accounts'!$B$2:$H$21</definedName>
  </definedNames>
  <calcPr calcId="125725"/>
</workbook>
</file>

<file path=xl/calcChain.xml><?xml version="1.0" encoding="utf-8"?>
<calcChain xmlns="http://schemas.openxmlformats.org/spreadsheetml/2006/main">
  <c r="J31" i="19"/>
  <c r="H43" l="1"/>
  <c r="C23" i="14"/>
  <c r="D23"/>
  <c r="E23"/>
  <c r="F23" s="1"/>
  <c r="E21"/>
  <c r="F21" s="1"/>
  <c r="E20"/>
  <c r="F20" s="1"/>
  <c r="E19"/>
  <c r="F19" s="1"/>
  <c r="E18"/>
  <c r="F18" s="1"/>
  <c r="I30" i="24"/>
  <c r="I28"/>
  <c r="G25"/>
  <c r="E25"/>
  <c r="E32" s="1"/>
  <c r="I25" l="1"/>
  <c r="I32" s="1"/>
  <c r="G32"/>
  <c r="I36" l="1"/>
  <c r="I35"/>
  <c r="E14" i="16"/>
  <c r="L20" i="22"/>
  <c r="G20"/>
  <c r="E18"/>
  <c r="E10"/>
  <c r="E9"/>
  <c r="E8"/>
  <c r="E7"/>
  <c r="E6"/>
  <c r="E27" i="14" l="1"/>
  <c r="F27" s="1"/>
  <c r="G14" i="19"/>
  <c r="G20" s="1"/>
  <c r="J20" s="1"/>
  <c r="H44" s="1"/>
  <c r="H45" s="1"/>
  <c r="H47" s="1"/>
  <c r="J22" l="1"/>
  <c r="J33" s="1"/>
  <c r="D18" i="22"/>
  <c r="H18"/>
  <c r="I18" s="1"/>
  <c r="J18" s="1"/>
  <c r="H17"/>
  <c r="I17" s="1"/>
  <c r="J17" s="1"/>
  <c r="H16"/>
  <c r="I16" s="1"/>
  <c r="J16" s="1"/>
  <c r="H15"/>
  <c r="I15" s="1"/>
  <c r="J15" s="1"/>
  <c r="H14"/>
  <c r="I14" s="1"/>
  <c r="J14" s="1"/>
  <c r="H13"/>
  <c r="I13" s="1"/>
  <c r="J13" s="1"/>
  <c r="H12"/>
  <c r="I12" s="1"/>
  <c r="J12" s="1"/>
  <c r="H11"/>
  <c r="I11" s="1"/>
  <c r="J11" s="1"/>
  <c r="H10"/>
  <c r="I10" s="1"/>
  <c r="J10" s="1"/>
  <c r="H9"/>
  <c r="I9" s="1"/>
  <c r="J9" s="1"/>
  <c r="H8"/>
  <c r="I8" s="1"/>
  <c r="J8" s="1"/>
  <c r="H7"/>
  <c r="I7" s="1"/>
  <c r="J7" s="1"/>
  <c r="H6"/>
  <c r="I6" s="1"/>
  <c r="J6" s="1"/>
  <c r="H5"/>
  <c r="I5" s="1"/>
  <c r="J5" s="1"/>
  <c r="D10"/>
  <c r="D9"/>
  <c r="D8"/>
  <c r="D7"/>
  <c r="D6"/>
  <c r="D5"/>
  <c r="C18"/>
  <c r="C17"/>
  <c r="C16"/>
  <c r="C15"/>
  <c r="C14"/>
  <c r="C13"/>
  <c r="C12"/>
  <c r="C11"/>
  <c r="C10"/>
  <c r="C9"/>
  <c r="C8"/>
  <c r="C7"/>
  <c r="C6"/>
  <c r="C5"/>
  <c r="K22" i="19" l="1"/>
  <c r="H20" i="22"/>
  <c r="I20" s="1"/>
  <c r="J20" s="1"/>
  <c r="J35" i="19"/>
  <c r="D16" i="21"/>
  <c r="C16"/>
  <c r="D15"/>
  <c r="C15"/>
  <c r="D13"/>
  <c r="C13"/>
  <c r="J36" i="19" l="1"/>
  <c r="J38" s="1"/>
  <c r="K33"/>
  <c r="L38" l="1"/>
  <c r="K38"/>
  <c r="E50" i="20" l="1"/>
  <c r="D50"/>
  <c r="C50"/>
  <c r="F49"/>
  <c r="F48"/>
  <c r="F44"/>
  <c r="F43"/>
  <c r="E42"/>
  <c r="D42"/>
  <c r="C42"/>
  <c r="F41"/>
  <c r="F40"/>
  <c r="F39"/>
  <c r="F38"/>
  <c r="F37"/>
  <c r="F36"/>
  <c r="F35"/>
  <c r="F34"/>
  <c r="F33"/>
  <c r="E30"/>
  <c r="E52" s="1"/>
  <c r="D30"/>
  <c r="D52" s="1"/>
  <c r="C30"/>
  <c r="F28"/>
  <c r="F27"/>
  <c r="F26"/>
  <c r="F25"/>
  <c r="F22"/>
  <c r="F21"/>
  <c r="F20"/>
  <c r="F19"/>
  <c r="F18"/>
  <c r="K4"/>
  <c r="J4"/>
  <c r="I4"/>
  <c r="H4"/>
  <c r="G4"/>
  <c r="F4"/>
  <c r="E4"/>
  <c r="D4"/>
  <c r="C4"/>
  <c r="B4"/>
  <c r="E13" s="1"/>
  <c r="D53" l="1"/>
  <c r="D45"/>
  <c r="D54"/>
  <c r="C53"/>
  <c r="E53"/>
  <c r="C54"/>
  <c r="E54"/>
  <c r="D13"/>
  <c r="C45"/>
  <c r="E45"/>
  <c r="C13"/>
  <c r="C14" s="1"/>
  <c r="F14" s="1"/>
  <c r="C52" l="1"/>
  <c r="F14" i="16"/>
  <c r="K6" i="10"/>
  <c r="J7"/>
  <c r="J6"/>
  <c r="E70"/>
  <c r="F70" s="1"/>
  <c r="E36"/>
  <c r="F36" s="1"/>
  <c r="E15"/>
  <c r="F15" s="1"/>
  <c r="E16"/>
  <c r="F16" s="1"/>
  <c r="E17"/>
  <c r="F17" s="1"/>
  <c r="E18"/>
  <c r="F18" s="1"/>
  <c r="D76"/>
  <c r="D14" i="21" s="1"/>
  <c r="C76" i="10"/>
  <c r="C14" i="21" s="1"/>
  <c r="E56" i="10"/>
  <c r="F56" s="1"/>
  <c r="E55"/>
  <c r="F55" s="1"/>
  <c r="E54"/>
  <c r="F54" s="1"/>
  <c r="E53"/>
  <c r="F53" s="1"/>
  <c r="E52"/>
  <c r="F52" s="1"/>
  <c r="E51"/>
  <c r="F51" s="1"/>
  <c r="E50"/>
  <c r="F50" s="1"/>
  <c r="E49"/>
  <c r="F49" s="1"/>
  <c r="J8" l="1"/>
  <c r="D46"/>
  <c r="D11" i="21" s="1"/>
  <c r="E45" i="10"/>
  <c r="F45" s="1"/>
  <c r="E69"/>
  <c r="F69" s="1"/>
  <c r="C10" i="15" l="1"/>
  <c r="E10"/>
  <c r="D10"/>
  <c r="D19" s="1"/>
  <c r="D20" s="1"/>
  <c r="C19"/>
  <c r="C20" s="1"/>
  <c r="H18"/>
  <c r="G18"/>
  <c r="F18"/>
  <c r="E15"/>
  <c r="E18" s="1"/>
  <c r="H10"/>
  <c r="H19" s="1"/>
  <c r="H20" s="1"/>
  <c r="G10"/>
  <c r="G19" s="1"/>
  <c r="F10"/>
  <c r="F19" s="1"/>
  <c r="F20" s="1"/>
  <c r="E19"/>
  <c r="E20" l="1"/>
  <c r="G20"/>
  <c r="D51" i="11" l="1"/>
  <c r="D49"/>
  <c r="C49"/>
  <c r="D39"/>
  <c r="C39"/>
  <c r="C51" s="1"/>
  <c r="D30"/>
  <c r="D54" s="1"/>
  <c r="C30"/>
  <c r="D19"/>
  <c r="D21" s="1"/>
  <c r="C19"/>
  <c r="D9"/>
  <c r="C9"/>
  <c r="C21" s="1"/>
  <c r="E10" i="14"/>
  <c r="F10" s="1"/>
  <c r="E44"/>
  <c r="E17"/>
  <c r="F17" s="1"/>
  <c r="C34"/>
  <c r="C36"/>
  <c r="D34"/>
  <c r="E16"/>
  <c r="F16" s="1"/>
  <c r="D36"/>
  <c r="D42" s="1"/>
  <c r="D46" s="1"/>
  <c r="E9"/>
  <c r="F9" s="1"/>
  <c r="E8"/>
  <c r="F8" s="1"/>
  <c r="F44"/>
  <c r="E40"/>
  <c r="F40" s="1"/>
  <c r="E39"/>
  <c r="F39" s="1"/>
  <c r="E33"/>
  <c r="F33" s="1"/>
  <c r="E32"/>
  <c r="F32" s="1"/>
  <c r="E31"/>
  <c r="F31" s="1"/>
  <c r="E30"/>
  <c r="F30" s="1"/>
  <c r="E29"/>
  <c r="F29" s="1"/>
  <c r="E28"/>
  <c r="F28" s="1"/>
  <c r="E15"/>
  <c r="F15" s="1"/>
  <c r="E12"/>
  <c r="F12" s="1"/>
  <c r="E11"/>
  <c r="F11" s="1"/>
  <c r="D11" i="10"/>
  <c r="D84"/>
  <c r="C84"/>
  <c r="C11"/>
  <c r="C46"/>
  <c r="C11" i="21" s="1"/>
  <c r="C37" i="10"/>
  <c r="C10" i="21" s="1"/>
  <c r="D67" i="10"/>
  <c r="D12" i="21" s="1"/>
  <c r="C67" i="10"/>
  <c r="C12" i="21" s="1"/>
  <c r="D37" i="10"/>
  <c r="D10" i="21" s="1"/>
  <c r="D29" i="10"/>
  <c r="D9" i="21" s="1"/>
  <c r="C29" i="10"/>
  <c r="C9" i="21" s="1"/>
  <c r="D24" i="10"/>
  <c r="C24"/>
  <c r="C8" i="21" s="1"/>
  <c r="C18" s="1"/>
  <c r="E9" i="10"/>
  <c r="D78" l="1"/>
  <c r="D8" i="21"/>
  <c r="D18" s="1"/>
  <c r="E18" s="1"/>
  <c r="C78" i="10"/>
  <c r="K7" s="1"/>
  <c r="K8" s="1"/>
  <c r="J10" s="1"/>
  <c r="D86"/>
  <c r="C54" i="11"/>
  <c r="C42" i="14"/>
  <c r="C46" s="1"/>
  <c r="E46" s="1"/>
  <c r="F46" s="1"/>
  <c r="E36"/>
  <c r="E42" s="1"/>
  <c r="F42" s="1"/>
  <c r="E34"/>
  <c r="F34" s="1"/>
  <c r="F36"/>
  <c r="E76" i="10"/>
  <c r="F76" s="1"/>
  <c r="E84"/>
  <c r="F84" s="1"/>
  <c r="E24"/>
  <c r="F24" s="1"/>
  <c r="E26"/>
  <c r="F26" s="1"/>
  <c r="E27"/>
  <c r="F27" s="1"/>
  <c r="E28"/>
  <c r="F28" s="1"/>
  <c r="E29"/>
  <c r="F29" s="1"/>
  <c r="E31"/>
  <c r="F31" s="1"/>
  <c r="E33"/>
  <c r="F33" s="1"/>
  <c r="E34"/>
  <c r="F34" s="1"/>
  <c r="E32"/>
  <c r="F32" s="1"/>
  <c r="E35"/>
  <c r="F35" s="1"/>
  <c r="E37"/>
  <c r="F37" s="1"/>
  <c r="E39"/>
  <c r="F39" s="1"/>
  <c r="E40"/>
  <c r="F40" s="1"/>
  <c r="E41"/>
  <c r="F41" s="1"/>
  <c r="E42"/>
  <c r="F42" s="1"/>
  <c r="E43"/>
  <c r="F43" s="1"/>
  <c r="E44"/>
  <c r="F44" s="1"/>
  <c r="E46"/>
  <c r="F46" s="1"/>
  <c r="E48"/>
  <c r="F48" s="1"/>
  <c r="E66"/>
  <c r="F66" s="1"/>
  <c r="E57"/>
  <c r="F57" s="1"/>
  <c r="E58"/>
  <c r="F58" s="1"/>
  <c r="E59"/>
  <c r="F59" s="1"/>
  <c r="E60"/>
  <c r="F60" s="1"/>
  <c r="E61"/>
  <c r="F61" s="1"/>
  <c r="E62"/>
  <c r="F62" s="1"/>
  <c r="E63"/>
  <c r="F63" s="1"/>
  <c r="E64"/>
  <c r="F64" s="1"/>
  <c r="E65"/>
  <c r="F65" s="1"/>
  <c r="E67"/>
  <c r="F67" s="1"/>
  <c r="E72"/>
  <c r="F72" s="1"/>
  <c r="E73"/>
  <c r="F73" s="1"/>
  <c r="E74"/>
  <c r="F74" s="1"/>
  <c r="E75"/>
  <c r="F75" s="1"/>
  <c r="F9"/>
  <c r="E91"/>
  <c r="F91" s="1"/>
  <c r="E90"/>
  <c r="F90" s="1"/>
  <c r="E82"/>
  <c r="F82" s="1"/>
  <c r="E23"/>
  <c r="F23" s="1"/>
  <c r="E22"/>
  <c r="F22" s="1"/>
  <c r="E21"/>
  <c r="F21" s="1"/>
  <c r="E20"/>
  <c r="F20" s="1"/>
  <c r="D22" i="21" l="1"/>
  <c r="D23"/>
  <c r="C86" i="10"/>
  <c r="E86"/>
  <c r="F86" s="1"/>
  <c r="E11"/>
  <c r="F11" s="1"/>
  <c r="E81"/>
  <c r="F81" s="1"/>
  <c r="E19"/>
  <c r="F19" l="1"/>
  <c r="E78" l="1"/>
  <c r="F78" s="1"/>
</calcChain>
</file>

<file path=xl/sharedStrings.xml><?xml version="1.0" encoding="utf-8"?>
<sst xmlns="http://schemas.openxmlformats.org/spreadsheetml/2006/main" count="589" uniqueCount="472">
  <si>
    <t>Budget</t>
  </si>
  <si>
    <t>Actual</t>
  </si>
  <si>
    <t>Payroll</t>
  </si>
  <si>
    <t>Facilities</t>
  </si>
  <si>
    <t>Professional Fees</t>
  </si>
  <si>
    <t>Overtime</t>
  </si>
  <si>
    <t>Rent</t>
  </si>
  <si>
    <t>Actual v Budget</t>
  </si>
  <si>
    <t>Act vs Bud %</t>
  </si>
  <si>
    <t>Number of MWh</t>
  </si>
  <si>
    <t>Description</t>
  </si>
  <si>
    <t>Capital Related Expenditure</t>
  </si>
  <si>
    <t>Total Operating Costs</t>
  </si>
  <si>
    <t xml:space="preserve"> </t>
  </si>
  <si>
    <t>Revenue</t>
  </si>
  <si>
    <t>Total Revenue</t>
  </si>
  <si>
    <t>Operating Costs</t>
  </si>
  <si>
    <t>Current Assets</t>
  </si>
  <si>
    <t>Total Current Assets</t>
  </si>
  <si>
    <t>Total Assets</t>
  </si>
  <si>
    <t>Current Liabilities</t>
  </si>
  <si>
    <t>Total Current Liabilities</t>
  </si>
  <si>
    <t>Non- Current Liabilities</t>
  </si>
  <si>
    <t>Total Non- Current Liabilities</t>
  </si>
  <si>
    <t>Total Equity and Liabilities</t>
  </si>
  <si>
    <t>Total Capital Related Expenditure</t>
  </si>
  <si>
    <t>Other Operating Costs</t>
  </si>
  <si>
    <t>Year X 20XX-20XX</t>
  </si>
  <si>
    <t>Net Profit/(Loss)</t>
  </si>
  <si>
    <t>Year 2015-2016</t>
  </si>
  <si>
    <t>£'000 Nominal prices</t>
  </si>
  <si>
    <t>DBC Incentive</t>
  </si>
  <si>
    <t>SSS Revenue</t>
  </si>
  <si>
    <t>CAIRt Revenue</t>
  </si>
  <si>
    <t>TUoS Revenue</t>
  </si>
  <si>
    <t>At Revenue (Invoices sent)</t>
  </si>
  <si>
    <t>Bt Revenue (operating revenue)</t>
  </si>
  <si>
    <t>2015/16</t>
  </si>
  <si>
    <t>2014/15</t>
  </si>
  <si>
    <t>2015/16 v 2014-15</t>
  </si>
  <si>
    <t>Variance %</t>
  </si>
  <si>
    <t>Other Revenue</t>
  </si>
  <si>
    <t>SONI TSO Regulatory Profit and Loss Account 2015 - 2016</t>
  </si>
  <si>
    <t>Costs</t>
  </si>
  <si>
    <t>At (System Support Services)</t>
  </si>
  <si>
    <t>Bt (Operating Costs)</t>
  </si>
  <si>
    <t>Dt Revenue (costs outside price control)</t>
  </si>
  <si>
    <t>INCENTt Revenue (Constraints costs incentive)</t>
  </si>
  <si>
    <t>Correction Factor</t>
  </si>
  <si>
    <t>Kt Revenue (positive or negative)</t>
  </si>
  <si>
    <t>Dt (Costs outside price control)</t>
  </si>
  <si>
    <t>CAIRt</t>
  </si>
  <si>
    <t>Other Costs</t>
  </si>
  <si>
    <t>Accounting Depreciation</t>
  </si>
  <si>
    <t>Total Costs including Depreciation</t>
  </si>
  <si>
    <t>Operating Profit</t>
  </si>
  <si>
    <t>Interest</t>
  </si>
  <si>
    <t>Interest earned</t>
  </si>
  <si>
    <t>Interest and other finance costs</t>
  </si>
  <si>
    <t>Gains from transfer of pre-construction assets to NIE</t>
  </si>
  <si>
    <t>Profit before Tax</t>
  </si>
  <si>
    <t>Corporation Tax</t>
  </si>
  <si>
    <t>Profit after Tax</t>
  </si>
  <si>
    <t>As at 30 September 2016</t>
  </si>
  <si>
    <t>As at 30 September 2015</t>
  </si>
  <si>
    <t>£'000 Nominal Prices</t>
  </si>
  <si>
    <t>Non-current Assets</t>
  </si>
  <si>
    <t>Property, Plant and Equipment</t>
  </si>
  <si>
    <t>Deferred tax asset</t>
  </si>
  <si>
    <t>Total Non-Current Assets</t>
  </si>
  <si>
    <t>Trade and other receivables</t>
  </si>
  <si>
    <t>Amounts owed by group undertakings</t>
  </si>
  <si>
    <t>K factor receivable</t>
  </si>
  <si>
    <t>Current tax asset</t>
  </si>
  <si>
    <t>Cash and cash equivalents</t>
  </si>
  <si>
    <t>Equity</t>
  </si>
  <si>
    <t>Issued share capital</t>
  </si>
  <si>
    <t>Capital raised</t>
  </si>
  <si>
    <t>Hedging reserve</t>
  </si>
  <si>
    <t>Retained earnings</t>
  </si>
  <si>
    <t>Total Equity</t>
  </si>
  <si>
    <t>Derivative financial instruments</t>
  </si>
  <si>
    <t>Borrowings</t>
  </si>
  <si>
    <t>Deferred tax liabilities</t>
  </si>
  <si>
    <t>Pension deficit</t>
  </si>
  <si>
    <t>Trade and other payables</t>
  </si>
  <si>
    <t>Amounts owed to group undertakings</t>
  </si>
  <si>
    <t>K factor payable</t>
  </si>
  <si>
    <t>Current tax liability</t>
  </si>
  <si>
    <t>Total Liabilities</t>
  </si>
  <si>
    <t>SONI TSO Regulatory Balance Sheet as at 30 September 2015 and 2016</t>
  </si>
  <si>
    <t>SONI TSO Regulatory Working Capital Requirement as at 30 September 2015 and 2016</t>
  </si>
  <si>
    <t>Working capital present in the business (£'000)</t>
  </si>
  <si>
    <t>30 Sept 2014</t>
  </si>
  <si>
    <t>30 Sept 2013</t>
  </si>
  <si>
    <t>30 Sept 2012</t>
  </si>
  <si>
    <t>30 Sept 2011</t>
  </si>
  <si>
    <t>Trade and other receivables and accrued income</t>
  </si>
  <si>
    <t>K factor - accumulated under-recovery</t>
  </si>
  <si>
    <t>Total working capital (a)</t>
  </si>
  <si>
    <t>Sources of working capital (£'000)</t>
  </si>
  <si>
    <t>K factor - accumulated over-recovery</t>
  </si>
  <si>
    <t>Total trade sources of working capital (b)</t>
  </si>
  <si>
    <t>Total working capital (a) from above</t>
  </si>
  <si>
    <t>Working capital provided by investors, i.e. Not from trade sources (a-b)</t>
  </si>
  <si>
    <t>30 Sept 2016</t>
  </si>
  <si>
    <t>30 Sept 2015</t>
  </si>
  <si>
    <t>Tables originate from Reckon Economics March 2015 SONI PC work.</t>
  </si>
  <si>
    <t>Reckon concluded no working capital facility required during 2011 - 2014.</t>
  </si>
  <si>
    <t>IS Infrastructure</t>
  </si>
  <si>
    <t>Corporate Systems</t>
  </si>
  <si>
    <t>Energy Management Systems</t>
  </si>
  <si>
    <t>EDIL/RCUC/AMP</t>
  </si>
  <si>
    <t>TUoS/Settlement/Metering</t>
  </si>
  <si>
    <t>Big Data/Data Mining</t>
  </si>
  <si>
    <t>Network Codes</t>
  </si>
  <si>
    <t>CAPEX Project</t>
  </si>
  <si>
    <t>Benefit</t>
  </si>
  <si>
    <t>Delivery Date</t>
  </si>
  <si>
    <t>Progress to date</t>
  </si>
  <si>
    <t>Other - please specify</t>
  </si>
  <si>
    <t>Number of Transmission Connections during the year</t>
  </si>
  <si>
    <t>SONI Detailed Financial Report on Operating Costs 20XX - 20XX</t>
  </si>
  <si>
    <t>SSS Tariff Revenue</t>
  </si>
  <si>
    <t>Basic salaries and wage expense (included Ee's pension contribution)</t>
  </si>
  <si>
    <t>Other Allowances - Standby</t>
  </si>
  <si>
    <t>Bonus &amp; Profit related pay</t>
  </si>
  <si>
    <t>National Insurance Contributions-Employers</t>
  </si>
  <si>
    <t>Ongoing Pension Costs - Defined Benefit Scheme-Employers</t>
  </si>
  <si>
    <t>Ongoing Pension Costs - Defined Contributions Scheme-Employers</t>
  </si>
  <si>
    <t>Agency Staff</t>
  </si>
  <si>
    <t>Other (please specify) (Recharges)</t>
  </si>
  <si>
    <t>Number of Full Time Equivalent (FTE) SONI TSO Employees</t>
  </si>
  <si>
    <t>Total Telecommunications</t>
  </si>
  <si>
    <t>Total Hardware and Support</t>
  </si>
  <si>
    <t>Software Licences and Support</t>
  </si>
  <si>
    <t xml:space="preserve">Network Planning Consultancy </t>
  </si>
  <si>
    <t>Grid Code</t>
  </si>
  <si>
    <t>Legal Costs (excluding Network Planning Function)</t>
  </si>
  <si>
    <t>Professional Services (Excluding Network Planning Function)</t>
  </si>
  <si>
    <t>Public Affairs</t>
  </si>
  <si>
    <t xml:space="preserve">DS3 </t>
  </si>
  <si>
    <t>Building Rates - Castlereagh House</t>
  </si>
  <si>
    <t>Heat: Light &amp; Power</t>
  </si>
  <si>
    <t xml:space="preserve">Security </t>
  </si>
  <si>
    <t>Maintenance</t>
  </si>
  <si>
    <t>Building &amp; Contents Insurance</t>
  </si>
  <si>
    <t>Mail service/Switchboard</t>
  </si>
  <si>
    <t>Group Recharge - by SONI TSO</t>
  </si>
  <si>
    <t>Group Recharge - to SONI TSO</t>
  </si>
  <si>
    <t>Facilities recharge to SEMO</t>
  </si>
  <si>
    <t>Groups Recharges already covered in other GLs e.g payroll above</t>
  </si>
  <si>
    <t>Corporate services/Group recharges</t>
  </si>
  <si>
    <t>Pension Deficit</t>
  </si>
  <si>
    <t xml:space="preserve">Scheme Surplus/Deficit </t>
  </si>
  <si>
    <t>Other Insurance</t>
  </si>
  <si>
    <t>Staff related Costs: Recruitment Costs</t>
  </si>
  <si>
    <t>Staff related Costs: Subscription and Membership Fees</t>
  </si>
  <si>
    <t>Staff related Costs: Training</t>
  </si>
  <si>
    <t>Staff related Costs: Motor &amp; Travel Costs</t>
  </si>
  <si>
    <t>Staff related Costs: Hotels</t>
  </si>
  <si>
    <t>Staff related Costs: Employee Meals</t>
  </si>
  <si>
    <t>Staff related Costs: Mobile Phone Charges</t>
  </si>
  <si>
    <t>Staff related Costs: Payroll Charges</t>
  </si>
  <si>
    <t>Staff related Costs: Employee Welfare</t>
  </si>
  <si>
    <t>Administration &amp; Other: Stationery</t>
  </si>
  <si>
    <t>Administration &amp; Other: Financing Charges for Dispatch Balancing Costs</t>
  </si>
  <si>
    <t>Administration &amp; Other: Banking Charges</t>
  </si>
  <si>
    <t>Administration &amp; Other: Weather Forecasts</t>
  </si>
  <si>
    <t>Administration &amp; Other: Rent (ECC)</t>
  </si>
  <si>
    <t>Administration &amp; Other: Water Rates</t>
  </si>
  <si>
    <t>Administration &amp; Other: Catering</t>
  </si>
  <si>
    <t>Administration &amp; Other: Stakeholder Engagement &amp; Industry Events</t>
  </si>
  <si>
    <t>Administration &amp; Other: Corporate Social Responsibility</t>
  </si>
  <si>
    <t>Administration &amp; Other: Miscellaneous Expenses</t>
  </si>
  <si>
    <t>Reconciliation to Regulatory Accounts</t>
  </si>
  <si>
    <t>Regulatory Accounts (P&amp;L tab)</t>
  </si>
  <si>
    <t>Bt Revenue</t>
  </si>
  <si>
    <t>Bt Operating Cost before Depreciation</t>
  </si>
  <si>
    <t>This Detailed Report</t>
  </si>
  <si>
    <t>If difference occurs please provide detail</t>
  </si>
  <si>
    <t>Difference</t>
  </si>
  <si>
    <t>Depreciation - RAB (To be derived from updating the model with actual CAPEX)</t>
  </si>
  <si>
    <t>WACC (To be derived from the model following update of actual CAPEX)</t>
  </si>
  <si>
    <t>Total Capital Expenditure for the year to be included in Model for purposes of calculating the actual RAB, Depreciation and Return</t>
  </si>
  <si>
    <t>Project Reference</t>
  </si>
  <si>
    <t>Project Name</t>
  </si>
  <si>
    <t>Brief description of project</t>
  </si>
  <si>
    <t>Asset Name</t>
  </si>
  <si>
    <t>Voltage</t>
  </si>
  <si>
    <t>Unit</t>
  </si>
  <si>
    <t>Quantity</t>
  </si>
  <si>
    <t>Affected Parties</t>
  </si>
  <si>
    <t>Start Date</t>
  </si>
  <si>
    <t>Total Gross Costs</t>
  </si>
  <si>
    <t xml:space="preserve"> [ Insert Project Reference ] </t>
  </si>
  <si>
    <t xml:space="preserve"> [ Insert Project Name ] </t>
  </si>
  <si>
    <t xml:space="preserve"> [ Insert Brief description of project ] </t>
  </si>
  <si>
    <t xml:space="preserve"> [ Insert Asset Name ] </t>
  </si>
  <si>
    <t xml:space="preserve"> [ Insert Voltage ] </t>
  </si>
  <si>
    <t xml:space="preserve"> [ Insert Unit ] </t>
  </si>
  <si>
    <t xml:space="preserve"> [ Insert Quantity ] </t>
  </si>
  <si>
    <t xml:space="preserve"> [ Insert number of Affected Parties ] </t>
  </si>
  <si>
    <t xml:space="preserve"> [ Insert Start Date ] </t>
  </si>
  <si>
    <t xml:space="preserve"> [ Insert Delivery Date ] </t>
  </si>
  <si>
    <t>Licensee</t>
  </si>
  <si>
    <t>Both Parties</t>
  </si>
  <si>
    <t>NIE T&amp;D</t>
  </si>
  <si>
    <t>SONI</t>
  </si>
  <si>
    <t>Check</t>
  </si>
  <si>
    <t>By Cost Category</t>
  </si>
  <si>
    <t>Direct Costs</t>
  </si>
  <si>
    <t>Connections - sole use</t>
  </si>
  <si>
    <t>Connections - shared use</t>
  </si>
  <si>
    <t>Asset Replacement</t>
  </si>
  <si>
    <t>General Reinforcement</t>
  </si>
  <si>
    <t>Other direct costs</t>
  </si>
  <si>
    <t>Indirect Costs</t>
  </si>
  <si>
    <t>Network Operating Costs</t>
  </si>
  <si>
    <t>Closely Associated Indirects</t>
  </si>
  <si>
    <t>Business Support</t>
  </si>
  <si>
    <t>Other indirect costs</t>
  </si>
  <si>
    <t>By Cost Type</t>
  </si>
  <si>
    <t>Labour</t>
  </si>
  <si>
    <t>Pensions</t>
  </si>
  <si>
    <t>Contractors</t>
  </si>
  <si>
    <t>Materials</t>
  </si>
  <si>
    <t>Wayleaves (inc Easements/Servitudes)</t>
  </si>
  <si>
    <t>Road Charges</t>
  </si>
  <si>
    <t>Subscriptions</t>
  </si>
  <si>
    <t>Related Party Margins</t>
  </si>
  <si>
    <t>Customer Contributions</t>
  </si>
  <si>
    <t>Cost recoveries</t>
  </si>
  <si>
    <t>Total Net Costs</t>
  </si>
  <si>
    <t>By Cost Timing</t>
  </si>
  <si>
    <t>Pre-construction Costs</t>
  </si>
  <si>
    <t>Construction Costs</t>
  </si>
  <si>
    <r>
      <t>Risk Share Mechanism applied to SONI Operational Costs (B</t>
    </r>
    <r>
      <rPr>
        <b/>
        <vertAlign val="subscript"/>
        <sz val="14"/>
        <color rgb="FF0000FF"/>
        <rFont val="Calibri"/>
        <family val="2"/>
        <scheme val="minor"/>
      </rPr>
      <t>TSOt</t>
    </r>
    <r>
      <rPr>
        <b/>
        <sz val="14"/>
        <color rgb="FF0000FF"/>
        <rFont val="Calibri"/>
        <family val="2"/>
        <scheme val="minor"/>
      </rPr>
      <t>)</t>
    </r>
  </si>
  <si>
    <t>Payroll (including ongoing pension)</t>
  </si>
  <si>
    <t>IT and Telecoms</t>
  </si>
  <si>
    <t>IT &amp; Telecommunication</t>
  </si>
  <si>
    <t>Total</t>
  </si>
  <si>
    <t>Regulatory Depreciation from RAB</t>
  </si>
  <si>
    <t xml:space="preserve">WACC </t>
  </si>
  <si>
    <t>Due back to Consumers</t>
  </si>
  <si>
    <t>Payable by Consumers</t>
  </si>
  <si>
    <t>Equal Risk Share (50:50 cost share mechanism)</t>
  </si>
  <si>
    <t>Actual v Budget for Risk Share Mechanism</t>
  </si>
  <si>
    <t>To be applied to tariffs</t>
  </si>
  <si>
    <t>£'000</t>
  </si>
  <si>
    <t>This tab will automatically update upon completion of 'Detailed Financial Report Bt' tab</t>
  </si>
  <si>
    <t>50% of underspend</t>
  </si>
  <si>
    <t>50% of overspend</t>
  </si>
  <si>
    <r>
      <t>SONI Price Control Excluded Costs - Approved D</t>
    </r>
    <r>
      <rPr>
        <b/>
        <vertAlign val="subscript"/>
        <sz val="14"/>
        <color rgb="FF0000FF"/>
        <rFont val="Calibri"/>
        <family val="2"/>
        <scheme val="minor"/>
      </rPr>
      <t>TSOt</t>
    </r>
    <r>
      <rPr>
        <b/>
        <sz val="14"/>
        <color rgb="FF0000FF"/>
        <rFont val="Calibri"/>
        <family val="2"/>
        <scheme val="minor"/>
      </rPr>
      <t xml:space="preserve"> 20XX - 20XX</t>
    </r>
  </si>
  <si>
    <t>Allowance Cap</t>
  </si>
  <si>
    <t>Time Restriction (if applicable)</t>
  </si>
  <si>
    <t>Annex 1 Licence Reference</t>
  </si>
  <si>
    <t>Reference &amp; Date of approval letter</t>
  </si>
  <si>
    <t>Price Base</t>
  </si>
  <si>
    <t>Section 75 Pension Liability</t>
  </si>
  <si>
    <t>per annum allowance 15 years until 31 March 2025</t>
  </si>
  <si>
    <t>Yes</t>
  </si>
  <si>
    <t>Approved by Authority under 8.2 of Licence</t>
  </si>
  <si>
    <t>2016/17</t>
  </si>
  <si>
    <t>2017/18</t>
  </si>
  <si>
    <t>2018/19</t>
  </si>
  <si>
    <t>2019/20</t>
  </si>
  <si>
    <t>2020/21</t>
  </si>
  <si>
    <t>2021/22</t>
  </si>
  <si>
    <t>2022/23</t>
  </si>
  <si>
    <t>2023/24</t>
  </si>
  <si>
    <t>2024/25</t>
  </si>
  <si>
    <t xml:space="preserve">Dt Approval Profile </t>
  </si>
  <si>
    <t>NPV neutral basis by ref to BoE base rate 0.5 + 1.5%.</t>
  </si>
  <si>
    <t>Moyle Interconnector Charges</t>
  </si>
  <si>
    <t>TSO Licence Fees</t>
  </si>
  <si>
    <t>Change of Law DTSOt</t>
  </si>
  <si>
    <t>NIE Planning Transfer</t>
  </si>
  <si>
    <t>Constraint Interest Costs</t>
  </si>
  <si>
    <t>Year Approved</t>
  </si>
  <si>
    <t>Original cost £1.85m.  Allowance over 15 years is £2.139m. See profile</t>
  </si>
  <si>
    <t>Allowance for 8 years until year ending 2020.</t>
  </si>
  <si>
    <t>Requirements of Approval</t>
  </si>
  <si>
    <t>Final invoice to be provided;                                                                   SONI report on expenditure when incurred;                                               Letter from SONI confirming SONI have full ownership of 50% of the AMP platform</t>
  </si>
  <si>
    <t>Maximum total depreciation recovery of £483,000 before WACC. See profile</t>
  </si>
  <si>
    <r>
      <t xml:space="preserve">Auction Management Platform Costs (Approved </t>
    </r>
    <r>
      <rPr>
        <sz val="11"/>
        <color rgb="FF0000FF"/>
        <rFont val="Calibri"/>
        <family val="2"/>
        <scheme val="minor"/>
      </rPr>
      <t>50/50</t>
    </r>
    <r>
      <rPr>
        <sz val="11"/>
        <color theme="1"/>
        <rFont val="Calibri"/>
        <family val="2"/>
        <scheme val="minor"/>
      </rPr>
      <t xml:space="preserve"> cost share with EirGrid)</t>
    </r>
  </si>
  <si>
    <t>Excluded Costs para 8.1 (d) Pension costs</t>
  </si>
  <si>
    <t>Excluded Costs para 8.1 (h) Other costs</t>
  </si>
  <si>
    <t>HAS Settlement System Changes 2012-13</t>
  </si>
  <si>
    <t>Maximum total depreciation recovery of £37,400 before WACC. See profile</t>
  </si>
  <si>
    <t>Allowance for 5 years until year ending 2017.</t>
  </si>
  <si>
    <t>Ltr J Aston to N Fullerton titled "UR Approval of HAS Settlement System Changes 2012-13"</t>
  </si>
  <si>
    <t xml:space="preserve">Final invoice from Gentix to be provided;                                                                   SONI report on expenditure when incurred;                                              </t>
  </si>
  <si>
    <t>ENTSO Membership Fee</t>
  </si>
  <si>
    <t>ENTSO ITC Tariff</t>
  </si>
  <si>
    <t>EMS System Change costs for Prioity Dispatch</t>
  </si>
  <si>
    <t>Maximum total depreciation recovery of £150,000 before WACC.  See profile</t>
  </si>
  <si>
    <t>Allowance for 5 years until year ending 2018.</t>
  </si>
  <si>
    <t>Ltr J Aston to N Fullerton titled "UR Approval of EMS System Change Costs for Priority Dispatch"</t>
  </si>
  <si>
    <t>Approval Date</t>
  </si>
  <si>
    <t>Ltr S Lynch to R McCormick titled "UR approval of Section 75 Pension Liability"</t>
  </si>
  <si>
    <t>Ltr J Aston to B Thompson titled "UR Approval of Auction Management Platform Costs"</t>
  </si>
  <si>
    <t>SONI to advise UR when project completed;                             SONI report on actual costs</t>
  </si>
  <si>
    <t>2013/14</t>
  </si>
  <si>
    <t>Intraday Trading Costs</t>
  </si>
  <si>
    <t>Maximum total depreciation recovery of £247,400 before WACC. See profile</t>
  </si>
  <si>
    <t>Ltr T Hedley to R McCormick titled "UR Approval of Intra-day Trading Costs"</t>
  </si>
  <si>
    <t>NPV neutral basis calculated by reference to WACC and depreciated over 5 years</t>
  </si>
  <si>
    <t>HAS Settlement System</t>
  </si>
  <si>
    <t>Maximum total depreciation recovery of £86,000 before WACC. See profile</t>
  </si>
  <si>
    <t>Ltr T Hedley to N Calvert titled "Harmonised Ancillary Services (HAS) Settlement System</t>
  </si>
  <si>
    <t>SONI to report on expenditure on completion</t>
  </si>
  <si>
    <t>Fuel Switching Agreements</t>
  </si>
  <si>
    <t>Item</t>
  </si>
  <si>
    <t>Category</t>
  </si>
  <si>
    <t>Approved received from Authority</t>
  </si>
  <si>
    <t>Approved Maximum Allowance</t>
  </si>
  <si>
    <t>Actual Expenditure</t>
  </si>
  <si>
    <t>Actual v Allowance</t>
  </si>
  <si>
    <t>Systems</t>
  </si>
  <si>
    <t>ENTSOE</t>
  </si>
  <si>
    <t>Interconnector</t>
  </si>
  <si>
    <t>Licence</t>
  </si>
  <si>
    <t>Change of Law</t>
  </si>
  <si>
    <t>Other</t>
  </si>
  <si>
    <t>Fuel Switching</t>
  </si>
  <si>
    <t>Maximum total allowance £334,480.</t>
  </si>
  <si>
    <t>Ltr T Hedley to R McCormick titled "Fuel Switching Agreements"</t>
  </si>
  <si>
    <t>Ex-post review may be carried out;                                                  Bi-monthly updates to be provided</t>
  </si>
  <si>
    <t>SONI Approved Dt Entitlement for Year 2015 - 2016</t>
  </si>
  <si>
    <t>SONI Final K Factor for Year 2015 - 2016</t>
  </si>
  <si>
    <t>To be applied to tariff year 2017 - 2018</t>
  </si>
  <si>
    <t>Total Recovered from Tariffs</t>
  </si>
  <si>
    <t>2015 - 2016</t>
  </si>
  <si>
    <t>Entitlement</t>
  </si>
  <si>
    <t>At</t>
  </si>
  <si>
    <t>Harmonised Ancillary Services</t>
  </si>
  <si>
    <t>Bt</t>
  </si>
  <si>
    <t>TUoS</t>
  </si>
  <si>
    <t>Transmission Use of Systems</t>
  </si>
  <si>
    <t>Operating Expenses</t>
  </si>
  <si>
    <t>Dt</t>
  </si>
  <si>
    <t>Excluded SSS Costs</t>
  </si>
  <si>
    <t>Kt</t>
  </si>
  <si>
    <t>INCENTt</t>
  </si>
  <si>
    <t>DBC Incentivisation</t>
  </si>
  <si>
    <t>Moyle Interconnection Revenue Collection</t>
  </si>
  <si>
    <t>Total Tariff Revenue less Entitlement</t>
  </si>
  <si>
    <t>due to volume difference</t>
  </si>
  <si>
    <t>Correction Factor for year XX-XX</t>
  </si>
  <si>
    <t>K Factor Adjustments</t>
  </si>
  <si>
    <t>At Harmonised Ancillary Services (adjustment to actual costs)</t>
  </si>
  <si>
    <t>Dt Excluded SSS Costs (adjustment to actual costs)</t>
  </si>
  <si>
    <t>TUoS Payments</t>
  </si>
  <si>
    <t>CAIRt Payments</t>
  </si>
  <si>
    <t>...</t>
  </si>
  <si>
    <t>Dt Pre-Construction Projects (adjustment to actual costs)</t>
  </si>
  <si>
    <t>RPE</t>
  </si>
  <si>
    <t>Real Price Effects adjustment on Bt</t>
  </si>
  <si>
    <t>0.7% on all Bt</t>
  </si>
  <si>
    <t>Requirements of Approval received?</t>
  </si>
  <si>
    <t>None</t>
  </si>
  <si>
    <t>Amount to apply to tariffs if sufficient detail provided and requirements met</t>
  </si>
  <si>
    <t>Confirm EirGrid Group Allocation split used</t>
  </si>
  <si>
    <t>Annual Allowance Provided within Price Control (Apr 14 prices)</t>
  </si>
  <si>
    <t>Summary of SONI Capital Expenditure 2015 - 2016</t>
  </si>
  <si>
    <t>Cost as at 30 September 2016</t>
  </si>
  <si>
    <t xml:space="preserve">Approved Pre-Construction Projects </t>
  </si>
  <si>
    <t>Total K factor for Tariff Year 2015-16 to apply to tariff year 2017-18</t>
  </si>
  <si>
    <t>Strategy</t>
  </si>
  <si>
    <t>Reliability and Availability</t>
  </si>
  <si>
    <t>Quality of Service</t>
  </si>
  <si>
    <t>Customer Satisfaction</t>
  </si>
  <si>
    <t>Customer Connections</t>
  </si>
  <si>
    <t>Pre-construction Planning</t>
  </si>
  <si>
    <t>Wind Forecast Accuracy (Average Normalised Mean Absolute Error)</t>
  </si>
  <si>
    <t xml:space="preserve">Annual Wind Constraint &amp; Curtailment </t>
  </si>
  <si>
    <t>SONI Outputs for Northern Ireland</t>
  </si>
  <si>
    <t>Target</t>
  </si>
  <si>
    <t>Source</t>
  </si>
  <si>
    <t>Year Actual Output Relates</t>
  </si>
  <si>
    <t>Annual Performance Report</t>
  </si>
  <si>
    <t>Annual Wind Constraint &amp; Curtailment Report</t>
  </si>
  <si>
    <t>&lt;1.9%</t>
  </si>
  <si>
    <t>&lt;24% constraint;</t>
  </si>
  <si>
    <t>&lt;76% curtailment</t>
  </si>
  <si>
    <t>Number of Voltage Excursions outside statutory limits</t>
  </si>
  <si>
    <t>Number of Frequency Excursions below 49.6 Hz or above 50.5 Hz</t>
  </si>
  <si>
    <t>&lt; 13 incidents</t>
  </si>
  <si>
    <t>Overall satisfaction of service provided by SONI</t>
  </si>
  <si>
    <t>Satisfaction with Query Handling</t>
  </si>
  <si>
    <t>Satisfacton with length of time to resolve query</t>
  </si>
  <si>
    <t>Overall satisfaction with communication handling</t>
  </si>
  <si>
    <t>Overall satisfaction with staff</t>
  </si>
  <si>
    <t>SONI Customer Satisfaction Survey</t>
  </si>
  <si>
    <t>Send customer offers within 3 months after receipt of an applicaton containing all such reasonable information - Condition 25</t>
  </si>
  <si>
    <t>Annual Transmission System Availability</t>
  </si>
  <si>
    <t>Total System Minutes Lost (SML)</t>
  </si>
  <si>
    <t>3.000 SML</t>
  </si>
  <si>
    <t>System Minutes Lost attributable to SONI</t>
  </si>
  <si>
    <t>0.00 SML</t>
  </si>
  <si>
    <t>Monthly Wind Forecast Accuracy Statistics</t>
  </si>
  <si>
    <t>Breakdown of Wind Dispatch-down Curtailment v Constraint</t>
  </si>
  <si>
    <t>Licence Requirement - Condition 25</t>
  </si>
  <si>
    <t>North- South Interconnector Planning Permission obtained</t>
  </si>
  <si>
    <t>EirGrid/SONI Generation Capacity Statement 2015 - 2024</t>
  </si>
  <si>
    <t>Strategic Initatives</t>
  </si>
  <si>
    <t>DS3 Project go Live (New DS3 System Services contracts to replace existing HAS contracts)</t>
  </si>
  <si>
    <t>ISEM Project Go Live</t>
  </si>
  <si>
    <t>Quarter 4 2017</t>
  </si>
  <si>
    <t>October 2016</t>
  </si>
  <si>
    <t>ISEM ETA Detailed Design Decision Paper (SEM</t>
  </si>
  <si>
    <t>(May 2015)</t>
  </si>
  <si>
    <t xml:space="preserve">EirGrid/SONI DS3 System Services Project Plan </t>
  </si>
  <si>
    <t>(SEM-15-064 September 2015)</t>
  </si>
  <si>
    <r>
      <t xml:space="preserve">SONI  At Component - Approved </t>
    </r>
    <r>
      <rPr>
        <b/>
        <sz val="14"/>
        <color rgb="FF0000FF"/>
        <rFont val="Calibri"/>
        <family val="2"/>
        <scheme val="minor"/>
      </rPr>
      <t>20XX - 20XX</t>
    </r>
  </si>
  <si>
    <t>ATSOt comprises of 3 separate components</t>
  </si>
  <si>
    <t>a)</t>
  </si>
  <si>
    <t>c)</t>
  </si>
  <si>
    <t>System Support Services costs payable by SONI TSO for relevant year</t>
  </si>
  <si>
    <t>TUoS payable to Transmission Owner for relevant year</t>
  </si>
  <si>
    <t xml:space="preserve">Amounts levied on SONI TSO by the SONI Market Operator activity in accordance with Annex 1 SONI MO licence relating to relevant year </t>
  </si>
  <si>
    <t>b)</t>
  </si>
  <si>
    <t>System Services</t>
  </si>
  <si>
    <t>HAS - Reserve</t>
  </si>
  <si>
    <t>HAS - Reactive Power Payments</t>
  </si>
  <si>
    <t>HAS - Synch Comp (Energy Costs)</t>
  </si>
  <si>
    <t>HAS - Synch Comp (Start-up Costs)</t>
  </si>
  <si>
    <t>HAS - Synch Comp (Maintenance Costs)</t>
  </si>
  <si>
    <t>HAS - Multimode operation</t>
  </si>
  <si>
    <t>IC Static Frequency Service</t>
  </si>
  <si>
    <t>IC High Frequency Service (1 event)</t>
  </si>
  <si>
    <t>STAR Scheme</t>
  </si>
  <si>
    <t xml:space="preserve">Fuel Switching </t>
  </si>
  <si>
    <t>Local Reserve Services Agreements</t>
  </si>
  <si>
    <t>Reserve Reallocation</t>
  </si>
  <si>
    <t>RoCoF payments</t>
  </si>
  <si>
    <t>No Provision</t>
  </si>
  <si>
    <t>Component</t>
  </si>
  <si>
    <t>Total Allowance</t>
  </si>
  <si>
    <t>At Allowance Provided in 2015/16 Tariff</t>
  </si>
  <si>
    <t>At Actual Outturn for Tariff Year 2015/16</t>
  </si>
  <si>
    <t>Adjustment Required to Tariffs for 2015/16</t>
  </si>
  <si>
    <t>Total TUoS Allowance</t>
  </si>
  <si>
    <t xml:space="preserve">c) </t>
  </si>
  <si>
    <t>SONI MO amount approved to be levied on SONI TSO</t>
  </si>
  <si>
    <t>TBC</t>
  </si>
  <si>
    <t>Total At Allowance, At Outurn and Variance for tariff Year 2015/16</t>
  </si>
  <si>
    <t>Overrecovery therefore reduce tariffs</t>
  </si>
  <si>
    <t>Underrecover therefore increase tariffs</t>
  </si>
  <si>
    <t>EWIC Administration Services</t>
  </si>
  <si>
    <t>EMR</t>
  </si>
  <si>
    <t>Connections</t>
  </si>
  <si>
    <t>Recharge ENTSOe staff secondment salary</t>
  </si>
  <si>
    <t>Total Recovered from Tariffs (Regulated SSS/TUoS Revenue)</t>
  </si>
  <si>
    <t>Total Entitlement (Maximum Regulated SSS/TUoS Revenue)</t>
  </si>
  <si>
    <t>Under or Over recovery of costs</t>
  </si>
  <si>
    <t>Is Regulated SSS/TUoS Revenue higher by 4% or more?</t>
  </si>
  <si>
    <t>If so, an explanation is required by SONI (Annex 1 Para 3)</t>
  </si>
  <si>
    <t>Annex 1 Paragraph 3 test</t>
  </si>
  <si>
    <t>RPI</t>
  </si>
  <si>
    <t>Indexation</t>
  </si>
  <si>
    <t>BIt</t>
  </si>
  <si>
    <t>Risk Share Mechanism on Bt Operting Expenses</t>
  </si>
  <si>
    <t>Regulated SSS/TUoS Revenue</t>
  </si>
  <si>
    <r>
      <t xml:space="preserve">Maximum </t>
    </r>
    <r>
      <rPr>
        <b/>
        <sz val="11"/>
        <color rgb="FFFF0000"/>
        <rFont val="Calibri"/>
        <family val="2"/>
        <scheme val="minor"/>
      </rPr>
      <t>Regulated</t>
    </r>
    <r>
      <rPr>
        <sz val="11"/>
        <color rgb="FFFF0000"/>
        <rFont val="Calibri"/>
        <family val="2"/>
        <scheme val="minor"/>
      </rPr>
      <t xml:space="preserve"> SSS/TUoS Revenue</t>
    </r>
  </si>
  <si>
    <t>Interest Rate to be applied</t>
  </si>
  <si>
    <t>Under-recovery attracts Libor + 2%</t>
  </si>
  <si>
    <t>Over-recovery attracts Libor + 1%</t>
  </si>
  <si>
    <t>Value Added to SONI TSO RAB</t>
  </si>
  <si>
    <t>Dated Added to SONI TSO RAB</t>
  </si>
  <si>
    <t>SONI to complete their section of this tab with reference to "The Transmission Cost Commentary Template" guidelines provided by the Utility Regulator in November 2014. Finalisation of this template will be developed further through the D5 and pre-construction discussions.</t>
  </si>
</sst>
</file>

<file path=xl/styles.xml><?xml version="1.0" encoding="utf-8"?>
<styleSheet xmlns="http://schemas.openxmlformats.org/spreadsheetml/2006/main">
  <numFmts count="5">
    <numFmt numFmtId="6" formatCode="&quot;£&quot;#,##0;[Red]\-&quot;£&quot;#,##0"/>
    <numFmt numFmtId="43" formatCode="_-* #,##0.00_-;\-* #,##0.00_-;_-* &quot;-&quot;??_-;_-@_-"/>
    <numFmt numFmtId="164" formatCode="_-* #,##0_-;\-* #,##0_-;_-* &quot;-&quot;??_-;_-@_-"/>
    <numFmt numFmtId="165" formatCode="#,##0_ ;\-#,##0\ "/>
    <numFmt numFmtId="166" formatCode="&quot;£&quot;#,##0.000"/>
  </numFmts>
  <fonts count="27">
    <font>
      <sz val="11"/>
      <color theme="1"/>
      <name val="Calibri"/>
      <family val="2"/>
      <scheme val="minor"/>
    </font>
    <font>
      <sz val="11"/>
      <color theme="1"/>
      <name val="Calibri"/>
      <family val="2"/>
      <scheme val="minor"/>
    </font>
    <font>
      <b/>
      <sz val="11"/>
      <color theme="1"/>
      <name val="Calibri"/>
      <family val="2"/>
      <scheme val="minor"/>
    </font>
    <font>
      <b/>
      <sz val="14"/>
      <color rgb="FF0000FF"/>
      <name val="Calibri"/>
      <family val="2"/>
      <scheme val="minor"/>
    </font>
    <font>
      <b/>
      <sz val="12"/>
      <color theme="5" tint="-0.249977111117893"/>
      <name val="Calibri"/>
      <family val="2"/>
      <scheme val="minor"/>
    </font>
    <font>
      <sz val="11"/>
      <color rgb="FF0000FF"/>
      <name val="Calibri"/>
      <family val="2"/>
      <scheme val="minor"/>
    </font>
    <font>
      <b/>
      <sz val="11"/>
      <color rgb="FF0000FF"/>
      <name val="Calibri"/>
      <family val="2"/>
      <scheme val="minor"/>
    </font>
    <font>
      <sz val="11"/>
      <name val="Calibri"/>
      <family val="2"/>
      <scheme val="minor"/>
    </font>
    <font>
      <b/>
      <sz val="11"/>
      <name val="Calibri"/>
      <family val="2"/>
      <scheme val="minor"/>
    </font>
    <font>
      <b/>
      <sz val="12"/>
      <color theme="1"/>
      <name val="Calibri"/>
      <family val="2"/>
      <scheme val="minor"/>
    </font>
    <font>
      <sz val="11"/>
      <color theme="0"/>
      <name val="Calibri"/>
      <family val="2"/>
      <scheme val="minor"/>
    </font>
    <font>
      <b/>
      <sz val="11"/>
      <color theme="0"/>
      <name val="Calibri"/>
      <family val="2"/>
      <scheme val="minor"/>
    </font>
    <font>
      <b/>
      <sz val="14"/>
      <color theme="1"/>
      <name val="Calibri"/>
      <family val="2"/>
      <scheme val="minor"/>
    </font>
    <font>
      <sz val="8"/>
      <color rgb="FF0000FF"/>
      <name val="Calibri"/>
      <family val="2"/>
      <scheme val="minor"/>
    </font>
    <font>
      <sz val="9"/>
      <color rgb="FF0000FF"/>
      <name val="Calibri"/>
      <family val="2"/>
      <scheme val="minor"/>
    </font>
    <font>
      <sz val="11"/>
      <color theme="0"/>
      <name val="Arial"/>
      <family val="2"/>
    </font>
    <font>
      <b/>
      <sz val="11"/>
      <color theme="1"/>
      <name val="Arial"/>
      <family val="2"/>
    </font>
    <font>
      <sz val="11"/>
      <color theme="0" tint="-0.249977111117893"/>
      <name val="Arial"/>
      <family val="2"/>
    </font>
    <font>
      <b/>
      <i/>
      <sz val="11"/>
      <color theme="1"/>
      <name val="Arial"/>
      <family val="2"/>
    </font>
    <font>
      <i/>
      <sz val="11"/>
      <color theme="1"/>
      <name val="Arial"/>
      <family val="2"/>
    </font>
    <font>
      <b/>
      <vertAlign val="subscript"/>
      <sz val="14"/>
      <color rgb="FF0000FF"/>
      <name val="Calibri"/>
      <family val="2"/>
      <scheme val="minor"/>
    </font>
    <font>
      <b/>
      <sz val="9"/>
      <color rgb="FF0000FF"/>
      <name val="Calibri"/>
      <family val="2"/>
      <scheme val="minor"/>
    </font>
    <font>
      <sz val="9"/>
      <color theme="1"/>
      <name val="Calibri"/>
      <family val="2"/>
      <scheme val="minor"/>
    </font>
    <font>
      <sz val="11"/>
      <color rgb="FFFF0000"/>
      <name val="Calibri"/>
      <family val="2"/>
      <scheme val="minor"/>
    </font>
    <font>
      <b/>
      <sz val="10"/>
      <color rgb="FF0000FF"/>
      <name val="Calibri"/>
      <family val="2"/>
      <scheme val="minor"/>
    </font>
    <font>
      <sz val="12"/>
      <color theme="1"/>
      <name val="Calibri"/>
      <family val="2"/>
      <scheme val="minor"/>
    </font>
    <font>
      <b/>
      <sz val="11"/>
      <color rgb="FFFF0000"/>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theme="0" tint="-0.34998626667073579"/>
        <bgColor indexed="64"/>
      </patternFill>
    </fill>
    <fill>
      <patternFill patternType="solid">
        <fgColor rgb="FFFFFFCC"/>
        <bgColor indexed="64"/>
      </patternFill>
    </fill>
    <fill>
      <patternFill patternType="solid">
        <fgColor theme="3"/>
        <bgColor indexed="64"/>
      </patternFill>
    </fill>
    <fill>
      <patternFill patternType="solid">
        <fgColor rgb="FF0066FF"/>
        <bgColor indexed="64"/>
      </patternFill>
    </fill>
    <fill>
      <patternFill patternType="solid">
        <fgColor theme="0" tint="-4.9989318521683403E-2"/>
        <bgColor indexed="64"/>
      </patternFill>
    </fill>
    <fill>
      <patternFill patternType="solid">
        <fgColor theme="2"/>
        <bgColor indexed="64"/>
      </patternFill>
    </fill>
  </fills>
  <borders count="52">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theme="0"/>
      </top>
      <bottom/>
      <diagonal/>
    </border>
    <border>
      <left style="medium">
        <color indexed="64"/>
      </left>
      <right style="medium">
        <color indexed="64"/>
      </right>
      <top/>
      <bottom style="thin">
        <color theme="0"/>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dashDotDot">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style="dashDotDot">
        <color indexed="64"/>
      </left>
      <right/>
      <top/>
      <bottom/>
      <diagonal/>
    </border>
    <border>
      <left/>
      <right style="dashDotDot">
        <color indexed="64"/>
      </right>
      <top/>
      <bottom/>
      <diagonal/>
    </border>
    <border>
      <left style="dashDotDot">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84">
    <xf numFmtId="0" fontId="0" fillId="0" borderId="0" xfId="0"/>
    <xf numFmtId="0" fontId="0" fillId="2" borderId="0" xfId="0" applyFill="1"/>
    <xf numFmtId="0" fontId="0" fillId="2" borderId="0" xfId="0" applyFill="1" applyBorder="1"/>
    <xf numFmtId="164" fontId="0" fillId="2" borderId="0" xfId="1" applyNumberFormat="1" applyFont="1" applyFill="1" applyBorder="1"/>
    <xf numFmtId="0" fontId="3" fillId="2" borderId="0" xfId="0" applyFont="1" applyFill="1"/>
    <xf numFmtId="3" fontId="2" fillId="2" borderId="9" xfId="0" applyNumberFormat="1" applyFont="1" applyFill="1" applyBorder="1"/>
    <xf numFmtId="3" fontId="2" fillId="2" borderId="9" xfId="0" applyNumberFormat="1" applyFont="1" applyFill="1" applyBorder="1" applyAlignment="1">
      <alignment horizontal="right" vertical="center"/>
    </xf>
    <xf numFmtId="3" fontId="2" fillId="2" borderId="9" xfId="0" applyNumberFormat="1" applyFont="1" applyFill="1" applyBorder="1" applyAlignment="1">
      <alignment vertical="center"/>
    </xf>
    <xf numFmtId="3" fontId="0" fillId="2" borderId="0" xfId="0" applyNumberFormat="1" applyFill="1" applyBorder="1"/>
    <xf numFmtId="3" fontId="2" fillId="4" borderId="0" xfId="0" applyNumberFormat="1" applyFont="1" applyFill="1" applyBorder="1"/>
    <xf numFmtId="0" fontId="5" fillId="2" borderId="0" xfId="0" applyFont="1" applyFill="1"/>
    <xf numFmtId="3" fontId="2" fillId="2" borderId="0" xfId="0" applyNumberFormat="1" applyFont="1" applyFill="1" applyBorder="1"/>
    <xf numFmtId="10" fontId="6" fillId="2" borderId="15" xfId="2" applyNumberFormat="1" applyFont="1" applyFill="1" applyBorder="1"/>
    <xf numFmtId="3" fontId="0" fillId="2" borderId="0" xfId="0" applyNumberFormat="1" applyFont="1" applyFill="1" applyBorder="1"/>
    <xf numFmtId="10" fontId="5" fillId="2" borderId="15" xfId="2" applyNumberFormat="1" applyFont="1" applyFill="1" applyBorder="1"/>
    <xf numFmtId="165" fontId="0" fillId="2" borderId="0" xfId="0" applyNumberFormat="1" applyFill="1" applyBorder="1"/>
    <xf numFmtId="0" fontId="5" fillId="2" borderId="15" xfId="0" applyFont="1" applyFill="1" applyBorder="1"/>
    <xf numFmtId="10" fontId="6" fillId="4" borderId="15" xfId="2" applyNumberFormat="1" applyFont="1" applyFill="1" applyBorder="1"/>
    <xf numFmtId="0" fontId="7" fillId="2" borderId="0" xfId="0" applyFont="1" applyFill="1" applyBorder="1"/>
    <xf numFmtId="3" fontId="2" fillId="4" borderId="11" xfId="0" applyNumberFormat="1" applyFont="1" applyFill="1" applyBorder="1"/>
    <xf numFmtId="10" fontId="6" fillId="4" borderId="12" xfId="2" applyNumberFormat="1" applyFont="1" applyFill="1" applyBorder="1"/>
    <xf numFmtId="0" fontId="2" fillId="4" borderId="10" xfId="0" applyFont="1" applyFill="1" applyBorder="1"/>
    <xf numFmtId="43" fontId="2" fillId="4" borderId="10" xfId="0" applyNumberFormat="1" applyFont="1" applyFill="1" applyBorder="1"/>
    <xf numFmtId="0" fontId="6" fillId="4" borderId="17" xfId="0" applyFont="1" applyFill="1" applyBorder="1"/>
    <xf numFmtId="10" fontId="6" fillId="2" borderId="16" xfId="2" applyNumberFormat="1" applyFont="1" applyFill="1" applyBorder="1" applyAlignment="1">
      <alignment horizontal="center" vertical="center"/>
    </xf>
    <xf numFmtId="0" fontId="0" fillId="2" borderId="20" xfId="0" applyFont="1" applyFill="1" applyBorder="1"/>
    <xf numFmtId="0" fontId="0" fillId="2" borderId="20" xfId="0" applyFill="1" applyBorder="1"/>
    <xf numFmtId="0" fontId="2" fillId="2" borderId="23" xfId="0" applyFont="1" applyFill="1" applyBorder="1"/>
    <xf numFmtId="0" fontId="0" fillId="2" borderId="24" xfId="0" applyFill="1" applyBorder="1"/>
    <xf numFmtId="0" fontId="0" fillId="2" borderId="19" xfId="0" applyFill="1" applyBorder="1"/>
    <xf numFmtId="0" fontId="9" fillId="2" borderId="20" xfId="0" applyFont="1" applyFill="1" applyBorder="1"/>
    <xf numFmtId="0" fontId="2" fillId="2" borderId="20" xfId="0" applyFont="1" applyFill="1" applyBorder="1"/>
    <xf numFmtId="0" fontId="0" fillId="2" borderId="20" xfId="0" applyFill="1" applyBorder="1" applyAlignment="1">
      <alignment wrapText="1"/>
    </xf>
    <xf numFmtId="0" fontId="0" fillId="2" borderId="26" xfId="0" applyFill="1" applyBorder="1"/>
    <xf numFmtId="0" fontId="2" fillId="2" borderId="27" xfId="0" applyFont="1" applyFill="1" applyBorder="1" applyAlignment="1">
      <alignment horizontal="left" vertical="center" wrapText="1"/>
    </xf>
    <xf numFmtId="0" fontId="2" fillId="4" borderId="19" xfId="0" applyFont="1" applyFill="1" applyBorder="1"/>
    <xf numFmtId="0" fontId="2" fillId="4" borderId="20" xfId="0" applyFont="1" applyFill="1" applyBorder="1"/>
    <xf numFmtId="0" fontId="2" fillId="4" borderId="21" xfId="0" applyFont="1" applyFill="1" applyBorder="1"/>
    <xf numFmtId="0" fontId="0" fillId="2" borderId="15" xfId="0" applyFill="1" applyBorder="1"/>
    <xf numFmtId="0" fontId="5" fillId="2" borderId="0" xfId="0" applyFont="1" applyFill="1" applyBorder="1"/>
    <xf numFmtId="0" fontId="2" fillId="2" borderId="11" xfId="0" applyFont="1" applyFill="1" applyBorder="1"/>
    <xf numFmtId="0" fontId="0" fillId="0" borderId="20" xfId="0" applyFill="1" applyBorder="1"/>
    <xf numFmtId="0" fontId="0" fillId="2" borderId="22" xfId="0" applyFill="1" applyBorder="1"/>
    <xf numFmtId="0" fontId="7" fillId="2" borderId="0" xfId="0" applyFont="1" applyFill="1"/>
    <xf numFmtId="0" fontId="7" fillId="2" borderId="4" xfId="0" applyFont="1" applyFill="1" applyBorder="1"/>
    <xf numFmtId="164" fontId="8" fillId="2" borderId="18" xfId="1" applyNumberFormat="1" applyFont="1" applyFill="1" applyBorder="1"/>
    <xf numFmtId="164" fontId="8" fillId="2" borderId="18" xfId="0" applyNumberFormat="1" applyFont="1" applyFill="1" applyBorder="1"/>
    <xf numFmtId="0" fontId="7" fillId="2" borderId="5" xfId="0" applyFont="1" applyFill="1" applyBorder="1"/>
    <xf numFmtId="0" fontId="7" fillId="2" borderId="3" xfId="0" applyFont="1" applyFill="1" applyBorder="1"/>
    <xf numFmtId="0" fontId="8" fillId="2" borderId="0" xfId="0" applyFont="1" applyFill="1" applyBorder="1"/>
    <xf numFmtId="0" fontId="8" fillId="2" borderId="6" xfId="0" applyFont="1" applyFill="1" applyBorder="1"/>
    <xf numFmtId="0" fontId="7" fillId="2" borderId="8" xfId="0" applyFont="1" applyFill="1" applyBorder="1"/>
    <xf numFmtId="0" fontId="8" fillId="2" borderId="8" xfId="0" applyFont="1" applyFill="1" applyBorder="1" applyAlignment="1"/>
    <xf numFmtId="0" fontId="8" fillId="2" borderId="8" xfId="0" applyFont="1" applyFill="1" applyBorder="1"/>
    <xf numFmtId="0" fontId="7" fillId="2" borderId="7" xfId="0" applyFont="1" applyFill="1" applyBorder="1"/>
    <xf numFmtId="0" fontId="8" fillId="2" borderId="7" xfId="0" applyFont="1" applyFill="1" applyBorder="1"/>
    <xf numFmtId="0" fontId="8" fillId="2" borderId="3" xfId="0" applyFont="1" applyFill="1" applyBorder="1" applyAlignment="1">
      <alignment horizontal="center"/>
    </xf>
    <xf numFmtId="0" fontId="8" fillId="5" borderId="6" xfId="0" applyFont="1" applyFill="1" applyBorder="1" applyAlignment="1">
      <alignment horizontal="center" vertical="center"/>
    </xf>
    <xf numFmtId="0" fontId="8" fillId="5" borderId="7" xfId="0" applyFont="1" applyFill="1" applyBorder="1" applyAlignment="1">
      <alignment horizontal="center" vertical="center"/>
    </xf>
    <xf numFmtId="0" fontId="2" fillId="2" borderId="27" xfId="0" applyFont="1" applyFill="1" applyBorder="1"/>
    <xf numFmtId="10" fontId="6" fillId="2" borderId="16" xfId="2" applyNumberFormat="1" applyFont="1" applyFill="1" applyBorder="1"/>
    <xf numFmtId="0" fontId="2" fillId="2" borderId="27" xfId="0" applyFont="1" applyFill="1" applyBorder="1" applyAlignment="1">
      <alignment vertical="center" wrapText="1"/>
    </xf>
    <xf numFmtId="10" fontId="6" fillId="2" borderId="16" xfId="2" applyNumberFormat="1" applyFont="1" applyFill="1" applyBorder="1" applyAlignment="1">
      <alignment vertical="center"/>
    </xf>
    <xf numFmtId="3" fontId="0" fillId="2" borderId="0" xfId="1" applyNumberFormat="1" applyFont="1" applyFill="1" applyBorder="1"/>
    <xf numFmtId="3" fontId="2" fillId="2" borderId="11" xfId="1" applyNumberFormat="1" applyFont="1" applyFill="1" applyBorder="1"/>
    <xf numFmtId="3" fontId="0" fillId="0" borderId="11" xfId="1" applyNumberFormat="1" applyFont="1" applyBorder="1"/>
    <xf numFmtId="0" fontId="0" fillId="2" borderId="0" xfId="0" applyFill="1" applyBorder="1" applyAlignment="1">
      <alignment vertical="center" wrapText="1"/>
    </xf>
    <xf numFmtId="0" fontId="0" fillId="2" borderId="0" xfId="0" applyFill="1" applyBorder="1" applyAlignment="1">
      <alignment horizontal="right" vertical="center" wrapText="1"/>
    </xf>
    <xf numFmtId="0" fontId="0" fillId="2" borderId="0" xfId="0" applyFill="1" applyBorder="1" applyAlignment="1">
      <alignment horizontal="center" vertical="center" wrapText="1"/>
    </xf>
    <xf numFmtId="0" fontId="0" fillId="2" borderId="20" xfId="0" applyFill="1" applyBorder="1" applyAlignment="1"/>
    <xf numFmtId="0" fontId="0" fillId="2" borderId="11" xfId="0" applyFill="1" applyBorder="1"/>
    <xf numFmtId="0" fontId="2" fillId="3" borderId="2" xfId="0" applyFont="1" applyFill="1" applyBorder="1" applyAlignment="1">
      <alignment vertical="center"/>
    </xf>
    <xf numFmtId="0" fontId="0" fillId="0" borderId="1" xfId="0" applyBorder="1" applyAlignment="1"/>
    <xf numFmtId="0" fontId="9" fillId="2" borderId="0" xfId="0" applyFont="1" applyFill="1" applyBorder="1"/>
    <xf numFmtId="0" fontId="0" fillId="2" borderId="0" xfId="0" applyFont="1" applyFill="1" applyBorder="1"/>
    <xf numFmtId="0" fontId="0" fillId="2" borderId="0" xfId="0" applyFill="1" applyBorder="1" applyAlignment="1"/>
    <xf numFmtId="0" fontId="2" fillId="2" borderId="0" xfId="0" applyFont="1" applyFill="1" applyBorder="1"/>
    <xf numFmtId="0" fontId="2" fillId="2" borderId="9" xfId="0" applyFont="1" applyFill="1" applyBorder="1" applyAlignment="1">
      <alignment horizontal="left" vertical="center" wrapText="1"/>
    </xf>
    <xf numFmtId="0" fontId="2" fillId="2" borderId="9" xfId="0" applyFont="1" applyFill="1" applyBorder="1"/>
    <xf numFmtId="3" fontId="2" fillId="2" borderId="9" xfId="1" applyNumberFormat="1" applyFont="1" applyFill="1" applyBorder="1"/>
    <xf numFmtId="0" fontId="2" fillId="2" borderId="32" xfId="0" applyFont="1" applyFill="1" applyBorder="1"/>
    <xf numFmtId="0" fontId="0" fillId="2" borderId="33" xfId="0" applyFill="1" applyBorder="1"/>
    <xf numFmtId="3" fontId="2" fillId="2" borderId="33" xfId="1" applyNumberFormat="1" applyFont="1" applyFill="1" applyBorder="1"/>
    <xf numFmtId="3" fontId="2" fillId="2" borderId="33" xfId="0" applyNumberFormat="1" applyFont="1" applyFill="1" applyBorder="1"/>
    <xf numFmtId="10" fontId="6" fillId="2" borderId="34" xfId="2" applyNumberFormat="1" applyFont="1" applyFill="1" applyBorder="1"/>
    <xf numFmtId="3" fontId="0" fillId="2" borderId="36" xfId="1" applyNumberFormat="1" applyFont="1" applyFill="1" applyBorder="1"/>
    <xf numFmtId="3" fontId="0" fillId="2" borderId="35" xfId="1" applyNumberFormat="1" applyFont="1" applyFill="1" applyBorder="1"/>
    <xf numFmtId="3" fontId="0" fillId="2" borderId="8" xfId="1" applyNumberFormat="1" applyFont="1" applyFill="1" applyBorder="1"/>
    <xf numFmtId="3" fontId="0" fillId="2" borderId="7" xfId="1" applyNumberFormat="1" applyFont="1" applyFill="1" applyBorder="1"/>
    <xf numFmtId="0" fontId="7" fillId="2" borderId="36" xfId="0" applyFont="1" applyFill="1" applyBorder="1"/>
    <xf numFmtId="164" fontId="8" fillId="2" borderId="31" xfId="1" applyNumberFormat="1" applyFont="1" applyFill="1" applyBorder="1"/>
    <xf numFmtId="0" fontId="0" fillId="2" borderId="8" xfId="0" applyFont="1" applyFill="1" applyBorder="1"/>
    <xf numFmtId="0" fontId="8" fillId="2" borderId="36" xfId="0" applyFont="1" applyFill="1" applyBorder="1"/>
    <xf numFmtId="164" fontId="8" fillId="2" borderId="4" xfId="1" applyNumberFormat="1" applyFont="1" applyFill="1" applyBorder="1"/>
    <xf numFmtId="0" fontId="11" fillId="6" borderId="30" xfId="0" applyFont="1" applyFill="1" applyBorder="1"/>
    <xf numFmtId="0" fontId="11" fillId="6" borderId="11" xfId="0" applyFont="1" applyFill="1" applyBorder="1"/>
    <xf numFmtId="0" fontId="11" fillId="6" borderId="12" xfId="0" applyFont="1" applyFill="1" applyBorder="1"/>
    <xf numFmtId="0" fontId="11" fillId="6" borderId="29" xfId="0" applyFont="1" applyFill="1" applyBorder="1"/>
    <xf numFmtId="15" fontId="11" fillId="6" borderId="10" xfId="0" quotePrefix="1" applyNumberFormat="1" applyFont="1" applyFill="1" applyBorder="1"/>
    <xf numFmtId="15" fontId="11" fillId="6" borderId="17" xfId="0" quotePrefix="1" applyNumberFormat="1" applyFont="1" applyFill="1" applyBorder="1"/>
    <xf numFmtId="164" fontId="0" fillId="2" borderId="11" xfId="1" applyNumberFormat="1" applyFont="1" applyFill="1" applyBorder="1"/>
    <xf numFmtId="164" fontId="0" fillId="2" borderId="12" xfId="1" applyNumberFormat="1" applyFont="1" applyFill="1" applyBorder="1"/>
    <xf numFmtId="164" fontId="0" fillId="2" borderId="15" xfId="1" applyNumberFormat="1" applyFont="1" applyFill="1" applyBorder="1"/>
    <xf numFmtId="0" fontId="2" fillId="2" borderId="21" xfId="0" applyFont="1" applyFill="1" applyBorder="1"/>
    <xf numFmtId="164" fontId="2" fillId="2" borderId="10" xfId="1" applyNumberFormat="1" applyFont="1" applyFill="1" applyBorder="1"/>
    <xf numFmtId="164" fontId="2" fillId="2" borderId="17" xfId="1" applyNumberFormat="1" applyFont="1" applyFill="1" applyBorder="1"/>
    <xf numFmtId="164" fontId="0" fillId="2" borderId="0" xfId="1" applyNumberFormat="1" applyFont="1" applyFill="1"/>
    <xf numFmtId="164" fontId="10" fillId="6" borderId="11" xfId="1" applyNumberFormat="1" applyFont="1" applyFill="1" applyBorder="1"/>
    <xf numFmtId="164" fontId="10" fillId="6" borderId="12" xfId="1" applyNumberFormat="1" applyFont="1" applyFill="1" applyBorder="1"/>
    <xf numFmtId="0" fontId="10" fillId="6" borderId="29" xfId="0" applyFont="1" applyFill="1" applyBorder="1"/>
    <xf numFmtId="164" fontId="2" fillId="2" borderId="0" xfId="1" applyNumberFormat="1" applyFont="1" applyFill="1" applyBorder="1"/>
    <xf numFmtId="164" fontId="2" fillId="2" borderId="15" xfId="1" applyNumberFormat="1" applyFont="1" applyFill="1" applyBorder="1"/>
    <xf numFmtId="164" fontId="2" fillId="2" borderId="33" xfId="1" applyNumberFormat="1" applyFont="1" applyFill="1" applyBorder="1"/>
    <xf numFmtId="164" fontId="2" fillId="2" borderId="34" xfId="1" applyNumberFormat="1" applyFont="1" applyFill="1" applyBorder="1"/>
    <xf numFmtId="0" fontId="8" fillId="2" borderId="0" xfId="0" applyFont="1" applyFill="1" applyBorder="1" applyAlignment="1">
      <alignment horizontal="center" vertical="center"/>
    </xf>
    <xf numFmtId="0" fontId="8" fillId="2" borderId="0" xfId="0" applyFont="1" applyFill="1" applyBorder="1" applyAlignment="1">
      <alignment horizontal="center"/>
    </xf>
    <xf numFmtId="0" fontId="8" fillId="2" borderId="0" xfId="0" applyFont="1" applyFill="1" applyBorder="1" applyAlignment="1"/>
    <xf numFmtId="164" fontId="8" fillId="2" borderId="0" xfId="1" applyNumberFormat="1" applyFont="1" applyFill="1" applyBorder="1"/>
    <xf numFmtId="164" fontId="8" fillId="2" borderId="0" xfId="0" applyNumberFormat="1" applyFont="1" applyFill="1" applyBorder="1"/>
    <xf numFmtId="0" fontId="2" fillId="2" borderId="0" xfId="0" applyFont="1" applyFill="1"/>
    <xf numFmtId="0" fontId="3" fillId="2" borderId="0" xfId="0" applyFont="1" applyFill="1" applyBorder="1" applyAlignment="1">
      <alignment horizontal="left" vertical="center"/>
    </xf>
    <xf numFmtId="0" fontId="0" fillId="2" borderId="31" xfId="0" applyFill="1" applyBorder="1"/>
    <xf numFmtId="0" fontId="0" fillId="2" borderId="4" xfId="0" applyFill="1" applyBorder="1"/>
    <xf numFmtId="3" fontId="0" fillId="2" borderId="4" xfId="0" applyNumberFormat="1" applyFill="1" applyBorder="1"/>
    <xf numFmtId="0" fontId="0" fillId="2" borderId="1" xfId="0" applyFill="1" applyBorder="1"/>
    <xf numFmtId="0" fontId="0" fillId="2" borderId="5" xfId="0" applyFill="1" applyBorder="1"/>
    <xf numFmtId="0" fontId="0" fillId="2" borderId="6" xfId="0" applyFill="1" applyBorder="1"/>
    <xf numFmtId="0" fontId="0" fillId="2" borderId="8" xfId="0" applyFill="1" applyBorder="1"/>
    <xf numFmtId="3" fontId="2" fillId="2" borderId="2" xfId="0" applyNumberFormat="1" applyFont="1" applyFill="1" applyBorder="1"/>
    <xf numFmtId="3" fontId="2" fillId="2" borderId="3" xfId="0" applyNumberFormat="1" applyFont="1" applyFill="1" applyBorder="1"/>
    <xf numFmtId="0" fontId="2" fillId="3" borderId="38" xfId="0" applyFont="1" applyFill="1" applyBorder="1"/>
    <xf numFmtId="0" fontId="0" fillId="3" borderId="2" xfId="0" applyFill="1" applyBorder="1"/>
    <xf numFmtId="0" fontId="0" fillId="3" borderId="3" xfId="0" applyFill="1" applyBorder="1"/>
    <xf numFmtId="0" fontId="0" fillId="3" borderId="35" xfId="0" applyFill="1" applyBorder="1"/>
    <xf numFmtId="0" fontId="2" fillId="3" borderId="1" xfId="0" applyFont="1" applyFill="1" applyBorder="1" applyAlignment="1"/>
    <xf numFmtId="0" fontId="2" fillId="3" borderId="5" xfId="0" applyFont="1" applyFill="1" applyBorder="1" applyAlignment="1">
      <alignment wrapText="1"/>
    </xf>
    <xf numFmtId="0" fontId="13" fillId="2" borderId="8" xfId="0" applyFont="1" applyFill="1" applyBorder="1"/>
    <xf numFmtId="0" fontId="14" fillId="2" borderId="7" xfId="0" applyFont="1" applyFill="1" applyBorder="1"/>
    <xf numFmtId="0" fontId="8" fillId="2" borderId="0" xfId="0" applyFont="1" applyFill="1"/>
    <xf numFmtId="0" fontId="2" fillId="2" borderId="37" xfId="0" applyFont="1" applyFill="1" applyBorder="1" applyAlignment="1">
      <alignment vertical="center"/>
    </xf>
    <xf numFmtId="0" fontId="0" fillId="2" borderId="9" xfId="0" applyFill="1" applyBorder="1" applyAlignment="1">
      <alignment vertical="center"/>
    </xf>
    <xf numFmtId="0" fontId="0" fillId="2" borderId="18" xfId="0" applyFill="1" applyBorder="1" applyAlignment="1">
      <alignment vertical="center"/>
    </xf>
    <xf numFmtId="0" fontId="2" fillId="2" borderId="31" xfId="0" applyFont="1" applyFill="1" applyBorder="1" applyAlignment="1">
      <alignment vertical="center"/>
    </xf>
    <xf numFmtId="0" fontId="15" fillId="2" borderId="0" xfId="0" applyFont="1" applyFill="1"/>
    <xf numFmtId="0" fontId="0" fillId="5" borderId="30" xfId="0" applyFill="1" applyBorder="1"/>
    <xf numFmtId="0" fontId="0" fillId="5" borderId="11" xfId="0" applyFill="1" applyBorder="1"/>
    <xf numFmtId="0" fontId="0" fillId="5" borderId="12" xfId="0" applyFill="1" applyBorder="1"/>
    <xf numFmtId="0" fontId="0" fillId="8" borderId="24" xfId="0" applyFill="1" applyBorder="1"/>
    <xf numFmtId="0" fontId="0" fillId="8" borderId="0" xfId="0" applyFill="1" applyBorder="1"/>
    <xf numFmtId="0" fontId="0" fillId="8" borderId="15" xfId="0" applyFill="1" applyBorder="1"/>
    <xf numFmtId="0" fontId="0" fillId="2" borderId="29" xfId="0" applyFill="1" applyBorder="1"/>
    <xf numFmtId="0" fontId="0" fillId="2" borderId="10" xfId="0" applyFill="1" applyBorder="1"/>
    <xf numFmtId="0" fontId="0" fillId="2" borderId="17" xfId="0" applyFill="1" applyBorder="1"/>
    <xf numFmtId="0" fontId="0" fillId="2" borderId="30" xfId="0" applyFill="1" applyBorder="1"/>
    <xf numFmtId="0" fontId="0" fillId="2" borderId="12" xfId="0" applyFill="1" applyBorder="1"/>
    <xf numFmtId="0" fontId="16" fillId="7" borderId="24" xfId="0" applyFont="1" applyFill="1" applyBorder="1"/>
    <xf numFmtId="0" fontId="0" fillId="5" borderId="39" xfId="0" applyFill="1" applyBorder="1" applyAlignment="1">
      <alignment horizontal="center"/>
    </xf>
    <xf numFmtId="0" fontId="0" fillId="5" borderId="40" xfId="0" applyFill="1" applyBorder="1" applyAlignment="1">
      <alignment horizontal="center"/>
    </xf>
    <xf numFmtId="0" fontId="0" fillId="5" borderId="41" xfId="0" applyFill="1" applyBorder="1" applyAlignment="1">
      <alignment horizontal="center"/>
    </xf>
    <xf numFmtId="0" fontId="17" fillId="2" borderId="24" xfId="0" applyFont="1" applyFill="1" applyBorder="1"/>
    <xf numFmtId="0" fontId="0" fillId="2" borderId="42" xfId="0" applyFill="1" applyBorder="1"/>
    <xf numFmtId="0" fontId="0" fillId="2" borderId="43" xfId="0" applyFill="1" applyBorder="1"/>
    <xf numFmtId="0" fontId="0" fillId="8" borderId="43" xfId="0" applyFill="1" applyBorder="1"/>
    <xf numFmtId="0" fontId="17" fillId="2" borderId="42" xfId="0" applyFont="1" applyFill="1" applyBorder="1" applyAlignment="1">
      <alignment horizontal="center" vertical="center"/>
    </xf>
    <xf numFmtId="0" fontId="18" fillId="7" borderId="24" xfId="0" applyFont="1" applyFill="1" applyBorder="1"/>
    <xf numFmtId="0" fontId="18" fillId="2" borderId="24" xfId="0" applyFont="1" applyFill="1" applyBorder="1"/>
    <xf numFmtId="0" fontId="0" fillId="8" borderId="42" xfId="0" applyFill="1" applyBorder="1"/>
    <xf numFmtId="0" fontId="19" fillId="2" borderId="24" xfId="0" applyFont="1" applyFill="1" applyBorder="1"/>
    <xf numFmtId="0" fontId="0" fillId="2" borderId="24" xfId="0" applyFont="1" applyFill="1" applyBorder="1"/>
    <xf numFmtId="0" fontId="16" fillId="2" borderId="24" xfId="0" applyFont="1" applyFill="1" applyBorder="1"/>
    <xf numFmtId="0" fontId="17" fillId="2" borderId="0" xfId="0" applyFont="1" applyFill="1" applyBorder="1" applyAlignment="1">
      <alignment horizontal="center" vertical="center"/>
    </xf>
    <xf numFmtId="0" fontId="17" fillId="2" borderId="43" xfId="0" applyFont="1" applyFill="1" applyBorder="1" applyAlignment="1">
      <alignment horizontal="center" vertical="center"/>
    </xf>
    <xf numFmtId="0" fontId="17" fillId="2" borderId="44" xfId="0" applyFont="1" applyFill="1" applyBorder="1" applyAlignment="1">
      <alignment horizontal="center" vertical="center"/>
    </xf>
    <xf numFmtId="0" fontId="17" fillId="2" borderId="45" xfId="0" applyFont="1" applyFill="1" applyBorder="1" applyAlignment="1">
      <alignment horizontal="center" vertical="center"/>
    </xf>
    <xf numFmtId="0" fontId="17" fillId="2" borderId="46" xfId="0" applyFont="1" applyFill="1" applyBorder="1" applyAlignment="1">
      <alignment horizontal="center" vertical="center"/>
    </xf>
    <xf numFmtId="3" fontId="0" fillId="2" borderId="1" xfId="0" applyNumberFormat="1" applyFill="1" applyBorder="1"/>
    <xf numFmtId="0" fontId="0" fillId="2" borderId="14" xfId="0" applyFill="1" applyBorder="1"/>
    <xf numFmtId="0" fontId="0" fillId="2" borderId="47" xfId="0" applyFill="1" applyBorder="1"/>
    <xf numFmtId="0" fontId="0" fillId="2" borderId="48" xfId="0" applyFill="1" applyBorder="1"/>
    <xf numFmtId="0" fontId="0" fillId="2" borderId="48" xfId="0" applyFont="1" applyFill="1" applyBorder="1"/>
    <xf numFmtId="0" fontId="0" fillId="2" borderId="49" xfId="0" applyFill="1" applyBorder="1"/>
    <xf numFmtId="0" fontId="2" fillId="2" borderId="29" xfId="0" applyFont="1" applyFill="1" applyBorder="1"/>
    <xf numFmtId="0" fontId="2" fillId="2" borderId="10" xfId="0" applyFont="1" applyFill="1" applyBorder="1"/>
    <xf numFmtId="0" fontId="2" fillId="2" borderId="17" xfId="0" applyFont="1" applyFill="1" applyBorder="1"/>
    <xf numFmtId="0" fontId="0" fillId="2" borderId="0" xfId="0" applyFill="1" applyAlignment="1">
      <alignment horizontal="center"/>
    </xf>
    <xf numFmtId="0" fontId="21" fillId="2" borderId="0" xfId="0" applyFont="1" applyFill="1"/>
    <xf numFmtId="0" fontId="22" fillId="2" borderId="0" xfId="0" applyFont="1" applyFill="1"/>
    <xf numFmtId="0" fontId="2" fillId="3" borderId="9" xfId="0" applyFont="1" applyFill="1" applyBorder="1"/>
    <xf numFmtId="0" fontId="2" fillId="3" borderId="9" xfId="0" applyFont="1" applyFill="1" applyBorder="1" applyAlignment="1">
      <alignment horizontal="right"/>
    </xf>
    <xf numFmtId="9" fontId="0" fillId="2" borderId="2" xfId="0" applyNumberFormat="1" applyFill="1" applyBorder="1"/>
    <xf numFmtId="0" fontId="0" fillId="2" borderId="2" xfId="0" applyFill="1" applyBorder="1"/>
    <xf numFmtId="9" fontId="0" fillId="2" borderId="0" xfId="0" applyNumberFormat="1" applyFill="1" applyBorder="1"/>
    <xf numFmtId="0" fontId="2" fillId="2" borderId="30" xfId="0" applyFont="1" applyFill="1" applyBorder="1"/>
    <xf numFmtId="0" fontId="2" fillId="2" borderId="12" xfId="0" applyFont="1" applyFill="1" applyBorder="1"/>
    <xf numFmtId="0" fontId="2" fillId="3" borderId="28" xfId="0" applyFont="1" applyFill="1" applyBorder="1"/>
    <xf numFmtId="0" fontId="2" fillId="3" borderId="16" xfId="0" applyFont="1" applyFill="1" applyBorder="1"/>
    <xf numFmtId="0" fontId="0" fillId="2" borderId="50" xfId="0" applyFill="1" applyBorder="1"/>
    <xf numFmtId="0" fontId="0" fillId="2" borderId="13" xfId="0" applyFill="1" applyBorder="1"/>
    <xf numFmtId="0" fontId="2" fillId="3" borderId="9" xfId="0" applyFont="1" applyFill="1" applyBorder="1" applyAlignment="1">
      <alignment wrapText="1"/>
    </xf>
    <xf numFmtId="0" fontId="2" fillId="3" borderId="18" xfId="0" applyFont="1" applyFill="1" applyBorder="1" applyAlignment="1">
      <alignment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0" fillId="2" borderId="0" xfId="0" applyFill="1" applyAlignment="1">
      <alignment vertical="center" wrapText="1"/>
    </xf>
    <xf numFmtId="3" fontId="0" fillId="2" borderId="0" xfId="0" applyNumberFormat="1" applyFill="1" applyAlignment="1">
      <alignment vertical="center" wrapText="1"/>
    </xf>
    <xf numFmtId="0" fontId="0" fillId="2" borderId="0" xfId="0" applyFill="1" applyAlignment="1">
      <alignment vertical="center"/>
    </xf>
    <xf numFmtId="0" fontId="7" fillId="2" borderId="0" xfId="0" applyFont="1" applyFill="1" applyAlignment="1">
      <alignment horizontal="center" vertical="center" wrapText="1"/>
    </xf>
    <xf numFmtId="0" fontId="2" fillId="3" borderId="37" xfId="0" applyFont="1" applyFill="1" applyBorder="1" applyAlignment="1">
      <alignment horizontal="center" vertical="center"/>
    </xf>
    <xf numFmtId="0" fontId="2" fillId="3" borderId="18" xfId="0" applyFont="1" applyFill="1" applyBorder="1" applyAlignment="1">
      <alignment horizontal="center" vertical="center" wrapText="1"/>
    </xf>
    <xf numFmtId="15" fontId="0" fillId="2" borderId="0" xfId="0" applyNumberFormat="1" applyFill="1" applyAlignment="1">
      <alignment horizontal="center" vertical="center" wrapText="1"/>
    </xf>
    <xf numFmtId="0" fontId="2" fillId="2" borderId="0" xfId="0" applyFont="1" applyFill="1" applyBorder="1" applyAlignment="1">
      <alignment horizontal="center" vertical="center"/>
    </xf>
    <xf numFmtId="0" fontId="5" fillId="2" borderId="0" xfId="0" applyFont="1" applyFill="1" applyAlignment="1">
      <alignment vertical="center" wrapText="1"/>
    </xf>
    <xf numFmtId="0" fontId="2" fillId="3" borderId="37" xfId="0" applyFont="1" applyFill="1" applyBorder="1" applyAlignment="1">
      <alignment wrapText="1"/>
    </xf>
    <xf numFmtId="10" fontId="5" fillId="2" borderId="0" xfId="2" applyNumberFormat="1" applyFont="1" applyFill="1" applyBorder="1"/>
    <xf numFmtId="0" fontId="0" fillId="2" borderId="0" xfId="0" applyFill="1" applyAlignment="1">
      <alignment horizontal="center" vertical="center"/>
    </xf>
    <xf numFmtId="0" fontId="0" fillId="2" borderId="0" xfId="0" applyFill="1" applyAlignment="1">
      <alignment wrapText="1"/>
    </xf>
    <xf numFmtId="0" fontId="0" fillId="2" borderId="0" xfId="0" applyFill="1" applyAlignment="1">
      <alignment horizontal="left" vertical="center"/>
    </xf>
    <xf numFmtId="0" fontId="24" fillId="2" borderId="0" xfId="0" applyFont="1" applyFill="1"/>
    <xf numFmtId="0" fontId="12" fillId="3" borderId="37" xfId="0" applyFont="1" applyFill="1" applyBorder="1"/>
    <xf numFmtId="0" fontId="12" fillId="3" borderId="9" xfId="0" applyFont="1" applyFill="1" applyBorder="1"/>
    <xf numFmtId="0" fontId="12" fillId="3" borderId="18" xfId="0" applyFont="1" applyFill="1" applyBorder="1"/>
    <xf numFmtId="0" fontId="2" fillId="2" borderId="0" xfId="0" applyFont="1" applyFill="1" applyAlignment="1">
      <alignment horizontal="center"/>
    </xf>
    <xf numFmtId="0" fontId="2" fillId="2" borderId="0" xfId="0" applyFont="1" applyFill="1" applyBorder="1" applyAlignment="1">
      <alignment horizontal="left" vertical="center"/>
    </xf>
    <xf numFmtId="0" fontId="0" fillId="2" borderId="0" xfId="0" applyFont="1" applyFill="1"/>
    <xf numFmtId="164" fontId="0" fillId="2" borderId="1" xfId="1" applyNumberFormat="1" applyFont="1" applyFill="1" applyBorder="1"/>
    <xf numFmtId="164" fontId="23" fillId="2" borderId="0" xfId="1" applyNumberFormat="1" applyFont="1" applyFill="1"/>
    <xf numFmtId="164" fontId="0" fillId="2" borderId="0" xfId="0" applyNumberFormat="1" applyFill="1"/>
    <xf numFmtId="164" fontId="0" fillId="2" borderId="1" xfId="0" applyNumberFormat="1" applyFill="1" applyBorder="1"/>
    <xf numFmtId="0" fontId="25" fillId="2" borderId="20" xfId="0" applyFont="1" applyFill="1" applyBorder="1"/>
    <xf numFmtId="164" fontId="2" fillId="2" borderId="51" xfId="0" applyNumberFormat="1" applyFont="1" applyFill="1" applyBorder="1"/>
    <xf numFmtId="0" fontId="0" fillId="2" borderId="38" xfId="0" applyFill="1" applyBorder="1"/>
    <xf numFmtId="0" fontId="0" fillId="2" borderId="2" xfId="0" applyFill="1" applyBorder="1" applyAlignment="1">
      <alignment horizontal="center" vertical="center"/>
    </xf>
    <xf numFmtId="0" fontId="0" fillId="0" borderId="3" xfId="0" applyBorder="1" applyAlignment="1">
      <alignment vertical="center"/>
    </xf>
    <xf numFmtId="0" fontId="0" fillId="2" borderId="35" xfId="0" applyFill="1" applyBorder="1"/>
    <xf numFmtId="0" fontId="0" fillId="2" borderId="1" xfId="0" applyFill="1" applyBorder="1" applyAlignment="1">
      <alignment horizontal="center" vertical="center"/>
    </xf>
    <xf numFmtId="3" fontId="0" fillId="2" borderId="1" xfId="0" applyNumberFormat="1" applyFont="1" applyFill="1" applyBorder="1"/>
    <xf numFmtId="10" fontId="5" fillId="2" borderId="5" xfId="2" applyNumberFormat="1" applyFont="1" applyFill="1" applyBorder="1"/>
    <xf numFmtId="0" fontId="0" fillId="2" borderId="37" xfId="0" applyFill="1" applyBorder="1" applyAlignment="1">
      <alignment horizontal="left" vertical="center"/>
    </xf>
    <xf numFmtId="0" fontId="0" fillId="2" borderId="9" xfId="0" applyFill="1" applyBorder="1" applyAlignment="1">
      <alignment horizontal="left" vertical="center"/>
    </xf>
    <xf numFmtId="0" fontId="0" fillId="2" borderId="9" xfId="0" applyFill="1" applyBorder="1" applyAlignment="1">
      <alignment horizontal="center" vertical="center"/>
    </xf>
    <xf numFmtId="0" fontId="0" fillId="2" borderId="9" xfId="0" applyFill="1" applyBorder="1" applyAlignment="1">
      <alignment horizontal="left" vertical="center" wrapText="1"/>
    </xf>
    <xf numFmtId="0" fontId="0" fillId="2" borderId="9" xfId="0" applyFill="1" applyBorder="1"/>
    <xf numFmtId="3" fontId="0" fillId="2" borderId="9" xfId="0" applyNumberFormat="1" applyFill="1" applyBorder="1"/>
    <xf numFmtId="3" fontId="0" fillId="2" borderId="9" xfId="0" applyNumberFormat="1" applyFont="1" applyFill="1" applyBorder="1"/>
    <xf numFmtId="10" fontId="5" fillId="2" borderId="18" xfId="2" applyNumberFormat="1" applyFont="1" applyFill="1" applyBorder="1"/>
    <xf numFmtId="0" fontId="0" fillId="2" borderId="37" xfId="0" applyFill="1" applyBorder="1" applyAlignment="1">
      <alignment vertical="center" wrapText="1"/>
    </xf>
    <xf numFmtId="0" fontId="0" fillId="2" borderId="9" xfId="0" applyFill="1" applyBorder="1" applyAlignment="1">
      <alignment vertical="center" wrapText="1"/>
    </xf>
    <xf numFmtId="3" fontId="0" fillId="2" borderId="9" xfId="0" applyNumberFormat="1" applyFill="1" applyBorder="1" applyAlignment="1">
      <alignment vertical="center" wrapText="1"/>
    </xf>
    <xf numFmtId="3" fontId="0" fillId="2" borderId="9" xfId="0" applyNumberFormat="1" applyFont="1" applyFill="1" applyBorder="1" applyAlignment="1">
      <alignment vertical="center" wrapText="1"/>
    </xf>
    <xf numFmtId="10" fontId="5" fillId="2" borderId="18" xfId="2" applyNumberFormat="1" applyFont="1" applyFill="1" applyBorder="1" applyAlignment="1">
      <alignment vertical="center" wrapText="1"/>
    </xf>
    <xf numFmtId="0" fontId="0" fillId="2" borderId="9" xfId="0" applyFill="1" applyBorder="1" applyAlignment="1">
      <alignment horizontal="center" vertical="center" wrapText="1"/>
    </xf>
    <xf numFmtId="0" fontId="0" fillId="2" borderId="37" xfId="0" applyFill="1" applyBorder="1" applyAlignment="1">
      <alignment vertical="center"/>
    </xf>
    <xf numFmtId="0" fontId="0" fillId="2" borderId="37" xfId="0" applyFill="1" applyBorder="1"/>
    <xf numFmtId="0" fontId="11" fillId="9" borderId="6" xfId="0" applyFont="1" applyFill="1" applyBorder="1" applyAlignment="1">
      <alignment horizontal="center" vertical="center" wrapText="1"/>
    </xf>
    <xf numFmtId="6" fontId="0" fillId="2" borderId="8" xfId="0" applyNumberFormat="1" applyFill="1" applyBorder="1"/>
    <xf numFmtId="6" fontId="2" fillId="2" borderId="7" xfId="0" applyNumberFormat="1" applyFont="1" applyFill="1" applyBorder="1"/>
    <xf numFmtId="6" fontId="0" fillId="2" borderId="7" xfId="0" applyNumberFormat="1" applyFill="1" applyBorder="1"/>
    <xf numFmtId="0" fontId="0" fillId="2" borderId="3" xfId="0" applyFill="1" applyBorder="1"/>
    <xf numFmtId="164" fontId="2" fillId="2" borderId="1" xfId="1" applyNumberFormat="1" applyFont="1" applyFill="1" applyBorder="1"/>
    <xf numFmtId="3" fontId="2" fillId="2" borderId="1" xfId="0" applyNumberFormat="1" applyFont="1" applyFill="1" applyBorder="1"/>
    <xf numFmtId="10" fontId="6" fillId="2" borderId="5" xfId="2" applyNumberFormat="1" applyFont="1" applyFill="1" applyBorder="1"/>
    <xf numFmtId="0" fontId="2" fillId="3" borderId="9" xfId="0" applyFont="1" applyFill="1" applyBorder="1" applyAlignment="1">
      <alignment horizontal="center" vertical="center"/>
    </xf>
    <xf numFmtId="0" fontId="6" fillId="3" borderId="18" xfId="0" applyFont="1" applyFill="1" applyBorder="1" applyAlignment="1">
      <alignment vertical="center"/>
    </xf>
    <xf numFmtId="0" fontId="5" fillId="0" borderId="0" xfId="0" applyFont="1" applyFill="1" applyAlignment="1">
      <alignment horizontal="center" vertical="center" wrapText="1"/>
    </xf>
    <xf numFmtId="0" fontId="2" fillId="2" borderId="0" xfId="0" applyFont="1" applyFill="1" applyBorder="1" applyAlignment="1">
      <alignment vertical="center"/>
    </xf>
    <xf numFmtId="164" fontId="12" fillId="3" borderId="9" xfId="1" applyNumberFormat="1" applyFont="1" applyFill="1" applyBorder="1" applyAlignment="1">
      <alignment horizontal="center" vertical="center" wrapText="1"/>
    </xf>
    <xf numFmtId="0" fontId="12" fillId="3" borderId="9" xfId="0" applyFont="1" applyFill="1" applyBorder="1" applyAlignment="1">
      <alignment horizontal="center" wrapText="1"/>
    </xf>
    <xf numFmtId="166" fontId="0" fillId="2" borderId="31" xfId="0" applyNumberFormat="1" applyFill="1" applyBorder="1" applyAlignment="1">
      <alignment horizontal="center"/>
    </xf>
    <xf numFmtId="0" fontId="0" fillId="2" borderId="36" xfId="0" applyFill="1" applyBorder="1"/>
    <xf numFmtId="0" fontId="0" fillId="2" borderId="3" xfId="0" applyFill="1" applyBorder="1" applyAlignment="1">
      <alignment horizont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10" fontId="0" fillId="2" borderId="0" xfId="0" applyNumberFormat="1" applyFill="1" applyBorder="1" applyAlignment="1">
      <alignment horizontal="center"/>
    </xf>
    <xf numFmtId="0" fontId="0" fillId="2" borderId="0" xfId="0" applyFill="1" applyBorder="1" applyAlignment="1">
      <alignment horizontal="center"/>
    </xf>
    <xf numFmtId="0" fontId="0" fillId="2" borderId="1" xfId="0" applyFill="1" applyBorder="1" applyAlignment="1">
      <alignment horizontal="center"/>
    </xf>
    <xf numFmtId="0" fontId="0" fillId="2" borderId="2"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9" fontId="0" fillId="2" borderId="2" xfId="0" applyNumberFormat="1" applyFill="1" applyBorder="1" applyAlignment="1">
      <alignment horizontal="center"/>
    </xf>
    <xf numFmtId="9" fontId="0" fillId="2" borderId="0" xfId="0" applyNumberFormat="1" applyFill="1" applyBorder="1" applyAlignment="1">
      <alignment horizontal="center"/>
    </xf>
    <xf numFmtId="9" fontId="0" fillId="2" borderId="1" xfId="0" applyNumberFormat="1" applyFill="1" applyBorder="1" applyAlignment="1">
      <alignment horizontal="center"/>
    </xf>
    <xf numFmtId="0" fontId="0" fillId="2" borderId="2" xfId="0" applyFill="1" applyBorder="1" applyAlignment="1">
      <alignment vertical="center"/>
    </xf>
    <xf numFmtId="0" fontId="0" fillId="2" borderId="2" xfId="0" applyFill="1" applyBorder="1" applyAlignment="1"/>
    <xf numFmtId="0" fontId="0" fillId="2" borderId="0" xfId="0" applyFill="1" applyBorder="1" applyAlignment="1">
      <alignment vertical="center"/>
    </xf>
    <xf numFmtId="0" fontId="0" fillId="2" borderId="1" xfId="0" applyFill="1" applyBorder="1" applyAlignment="1">
      <alignment vertical="center"/>
    </xf>
    <xf numFmtId="0" fontId="0" fillId="2" borderId="1" xfId="0" applyFill="1" applyBorder="1" applyAlignment="1"/>
    <xf numFmtId="0" fontId="0" fillId="2" borderId="0" xfId="0" applyFill="1" applyBorder="1" applyAlignment="1">
      <alignment horizontal="center" vertical="center" wrapText="1"/>
    </xf>
    <xf numFmtId="0" fontId="0" fillId="2" borderId="4" xfId="0" applyFill="1" applyBorder="1" applyAlignment="1">
      <alignment horizontal="center" vertical="center" wrapText="1"/>
    </xf>
    <xf numFmtId="0" fontId="0" fillId="2" borderId="36" xfId="0" applyFill="1" applyBorder="1" applyAlignment="1">
      <alignment horizontal="left" vertical="center" wrapText="1"/>
    </xf>
    <xf numFmtId="0" fontId="0" fillId="2" borderId="0" xfId="0" applyFill="1" applyBorder="1" applyAlignment="1">
      <alignment horizontal="center" wrapText="1"/>
    </xf>
    <xf numFmtId="17" fontId="0" fillId="2" borderId="0" xfId="0" applyNumberFormat="1" applyFill="1" applyBorder="1" applyAlignment="1">
      <alignment horizontal="center" vertical="center" wrapText="1"/>
    </xf>
    <xf numFmtId="17" fontId="0" fillId="2" borderId="0" xfId="0" quotePrefix="1" applyNumberFormat="1" applyFill="1" applyBorder="1" applyAlignment="1">
      <alignment horizontal="center" vertical="center" wrapText="1"/>
    </xf>
    <xf numFmtId="0" fontId="2" fillId="3" borderId="18" xfId="0" applyFont="1" applyFill="1" applyBorder="1" applyAlignment="1">
      <alignment horizontal="center" vertical="center"/>
    </xf>
    <xf numFmtId="0" fontId="2" fillId="2" borderId="4" xfId="0" applyFont="1" applyFill="1" applyBorder="1"/>
    <xf numFmtId="164" fontId="0" fillId="2" borderId="4" xfId="1" applyNumberFormat="1" applyFont="1" applyFill="1" applyBorder="1"/>
    <xf numFmtId="164" fontId="2" fillId="2" borderId="4" xfId="1" applyNumberFormat="1" applyFont="1" applyFill="1" applyBorder="1"/>
    <xf numFmtId="164" fontId="0" fillId="2" borderId="4" xfId="1" applyNumberFormat="1" applyFont="1" applyFill="1" applyBorder="1" applyAlignment="1">
      <alignment horizontal="center"/>
    </xf>
    <xf numFmtId="164" fontId="2" fillId="3" borderId="9" xfId="0" applyNumberFormat="1" applyFont="1" applyFill="1" applyBorder="1"/>
    <xf numFmtId="164" fontId="0" fillId="2" borderId="3" xfId="1" applyNumberFormat="1" applyFont="1" applyFill="1" applyBorder="1" applyAlignment="1">
      <alignment horizontal="right"/>
    </xf>
    <xf numFmtId="164" fontId="0" fillId="2" borderId="4" xfId="1" applyNumberFormat="1" applyFont="1" applyFill="1" applyBorder="1" applyAlignment="1">
      <alignment horizontal="right"/>
    </xf>
    <xf numFmtId="164" fontId="23" fillId="2" borderId="4" xfId="1" applyNumberFormat="1" applyFont="1" applyFill="1" applyBorder="1" applyAlignment="1">
      <alignment horizontal="right"/>
    </xf>
    <xf numFmtId="0" fontId="0" fillId="2" borderId="4" xfId="0" applyFill="1" applyBorder="1" applyAlignment="1">
      <alignment horizontal="right"/>
    </xf>
    <xf numFmtId="164" fontId="2" fillId="2" borderId="4" xfId="0" applyNumberFormat="1" applyFont="1" applyFill="1" applyBorder="1" applyAlignment="1">
      <alignment horizontal="right"/>
    </xf>
    <xf numFmtId="0" fontId="2" fillId="3" borderId="18" xfId="0" applyFont="1" applyFill="1" applyBorder="1" applyAlignment="1">
      <alignment horizontal="left" vertical="center"/>
    </xf>
    <xf numFmtId="164" fontId="2" fillId="2" borderId="4" xfId="0" applyNumberFormat="1" applyFont="1" applyFill="1" applyBorder="1"/>
    <xf numFmtId="164" fontId="2" fillId="3" borderId="18" xfId="0" applyNumberFormat="1" applyFont="1" applyFill="1" applyBorder="1"/>
    <xf numFmtId="164" fontId="2" fillId="3" borderId="38" xfId="1" applyNumberFormat="1" applyFont="1" applyFill="1" applyBorder="1"/>
    <xf numFmtId="0" fontId="2" fillId="3" borderId="2" xfId="0" applyFont="1" applyFill="1" applyBorder="1"/>
    <xf numFmtId="0" fontId="2" fillId="3" borderId="3" xfId="0" applyFont="1" applyFill="1" applyBorder="1"/>
    <xf numFmtId="0" fontId="2" fillId="3" borderId="35" xfId="0" applyFont="1" applyFill="1" applyBorder="1"/>
    <xf numFmtId="0" fontId="2" fillId="3" borderId="1" xfId="0" applyFont="1" applyFill="1" applyBorder="1"/>
    <xf numFmtId="0" fontId="2" fillId="3" borderId="5" xfId="0" applyFont="1" applyFill="1" applyBorder="1"/>
    <xf numFmtId="0" fontId="2" fillId="12" borderId="38" xfId="0" applyFont="1" applyFill="1" applyBorder="1"/>
    <xf numFmtId="0" fontId="0" fillId="12" borderId="2" xfId="0" applyFill="1" applyBorder="1"/>
    <xf numFmtId="0" fontId="0" fillId="12" borderId="3" xfId="0" applyFill="1" applyBorder="1"/>
    <xf numFmtId="0" fontId="0" fillId="12" borderId="36" xfId="0" applyFill="1" applyBorder="1"/>
    <xf numFmtId="0" fontId="0" fillId="12" borderId="0" xfId="0" applyFill="1" applyBorder="1"/>
    <xf numFmtId="3" fontId="0" fillId="12" borderId="0" xfId="0" applyNumberFormat="1" applyFill="1" applyBorder="1"/>
    <xf numFmtId="0" fontId="0" fillId="12" borderId="4" xfId="0" applyFill="1" applyBorder="1"/>
    <xf numFmtId="164" fontId="0" fillId="12" borderId="1" xfId="0" applyNumberFormat="1" applyFill="1" applyBorder="1"/>
    <xf numFmtId="164" fontId="0" fillId="12" borderId="0" xfId="0" applyNumberFormat="1" applyFill="1" applyBorder="1"/>
    <xf numFmtId="9" fontId="0" fillId="12" borderId="0" xfId="2" applyFont="1" applyFill="1" applyBorder="1"/>
    <xf numFmtId="0" fontId="0" fillId="12" borderId="35" xfId="0" applyFill="1" applyBorder="1"/>
    <xf numFmtId="0" fontId="0" fillId="12" borderId="1" xfId="0" applyFill="1" applyBorder="1"/>
    <xf numFmtId="0" fontId="0" fillId="12" borderId="5" xfId="0" applyFill="1" applyBorder="1"/>
    <xf numFmtId="0" fontId="0" fillId="2" borderId="0" xfId="0" quotePrefix="1" applyFill="1"/>
    <xf numFmtId="164" fontId="0" fillId="2" borderId="2" xfId="0" applyNumberFormat="1" applyFill="1" applyBorder="1"/>
    <xf numFmtId="0" fontId="23" fillId="2" borderId="0" xfId="0" applyFont="1" applyFill="1"/>
    <xf numFmtId="164" fontId="2" fillId="2" borderId="0" xfId="0" applyNumberFormat="1" applyFont="1" applyFill="1" applyBorder="1"/>
    <xf numFmtId="164" fontId="0" fillId="2" borderId="0" xfId="0" applyNumberFormat="1" applyFont="1" applyFill="1" applyBorder="1"/>
    <xf numFmtId="164" fontId="0" fillId="2" borderId="0" xfId="0" applyNumberFormat="1" applyFont="1" applyFill="1" applyBorder="1" applyAlignment="1">
      <alignment horizontal="center"/>
    </xf>
    <xf numFmtId="0" fontId="0" fillId="0" borderId="0" xfId="0" applyFill="1"/>
    <xf numFmtId="2" fontId="4" fillId="2" borderId="11" xfId="0" applyNumberFormat="1" applyFont="1" applyFill="1" applyBorder="1" applyAlignment="1">
      <alignment horizontal="center" wrapText="1"/>
    </xf>
    <xf numFmtId="2" fontId="4" fillId="2" borderId="12" xfId="0" applyNumberFormat="1" applyFont="1" applyFill="1" applyBorder="1" applyAlignment="1">
      <alignment horizontal="center" wrapText="1"/>
    </xf>
    <xf numFmtId="0" fontId="2" fillId="3" borderId="25" xfId="0" applyFont="1" applyFill="1" applyBorder="1" applyAlignment="1">
      <alignment vertical="center"/>
    </xf>
    <xf numFmtId="0" fontId="0" fillId="0" borderId="26" xfId="0" applyBorder="1" applyAlignment="1"/>
    <xf numFmtId="0" fontId="2" fillId="3" borderId="2" xfId="0" applyFont="1" applyFill="1" applyBorder="1" applyAlignment="1">
      <alignment horizontal="center" vertical="center"/>
    </xf>
    <xf numFmtId="0" fontId="0" fillId="0" borderId="1" xfId="0" applyBorder="1" applyAlignment="1">
      <alignment horizontal="center" vertical="center"/>
    </xf>
    <xf numFmtId="0" fontId="2" fillId="3" borderId="2" xfId="0" applyFont="1" applyFill="1" applyBorder="1" applyAlignment="1">
      <alignment horizontal="center" vertical="center" wrapText="1"/>
    </xf>
    <xf numFmtId="0" fontId="0" fillId="0" borderId="1" xfId="0" applyBorder="1" applyAlignment="1">
      <alignment horizontal="center" vertical="center" wrapText="1"/>
    </xf>
    <xf numFmtId="0" fontId="6" fillId="3" borderId="13" xfId="0" applyFont="1" applyFill="1" applyBorder="1" applyAlignment="1">
      <alignment horizontal="center" vertical="center"/>
    </xf>
    <xf numFmtId="0" fontId="0" fillId="0" borderId="14" xfId="0" applyBorder="1" applyAlignment="1">
      <alignment horizontal="center" vertical="center"/>
    </xf>
    <xf numFmtId="0" fontId="8" fillId="5" borderId="3" xfId="0" applyFont="1" applyFill="1" applyBorder="1" applyAlignment="1">
      <alignment horizontal="center" vertical="center" wrapText="1"/>
    </xf>
    <xf numFmtId="0" fontId="0" fillId="5" borderId="5" xfId="0" applyFill="1" applyBorder="1" applyAlignment="1">
      <alignment horizontal="center" vertical="center" wrapText="1"/>
    </xf>
    <xf numFmtId="0" fontId="8" fillId="2" borderId="0" xfId="0" applyFont="1" applyFill="1" applyBorder="1" applyAlignment="1">
      <alignment horizontal="center" vertical="center" wrapText="1"/>
    </xf>
    <xf numFmtId="0" fontId="0" fillId="2" borderId="0" xfId="0" applyFill="1" applyBorder="1" applyAlignment="1">
      <alignment horizontal="center" vertical="center" wrapText="1"/>
    </xf>
    <xf numFmtId="0" fontId="2" fillId="2" borderId="19" xfId="0" applyFont="1" applyFill="1" applyBorder="1" applyAlignment="1">
      <alignment vertical="center" wrapText="1"/>
    </xf>
    <xf numFmtId="0" fontId="0" fillId="0" borderId="21" xfId="0" applyBorder="1" applyAlignment="1">
      <alignment vertical="center" wrapText="1"/>
    </xf>
    <xf numFmtId="3" fontId="2" fillId="2" borderId="11" xfId="0" applyNumberFormat="1" applyFont="1" applyFill="1" applyBorder="1" applyAlignment="1">
      <alignment vertical="center" wrapText="1"/>
    </xf>
    <xf numFmtId="0" fontId="0" fillId="0" borderId="10" xfId="0" applyBorder="1" applyAlignment="1">
      <alignment vertical="center" wrapText="1"/>
    </xf>
    <xf numFmtId="3" fontId="2" fillId="2" borderId="11" xfId="0" applyNumberFormat="1" applyFont="1" applyFill="1" applyBorder="1" applyAlignment="1">
      <alignment horizontal="right" vertical="center" wrapText="1"/>
    </xf>
    <xf numFmtId="0" fontId="0" fillId="0" borderId="10" xfId="0" applyBorder="1" applyAlignment="1">
      <alignment horizontal="right" vertical="center" wrapText="1"/>
    </xf>
    <xf numFmtId="10" fontId="6" fillId="2" borderId="12" xfId="2" applyNumberFormat="1" applyFont="1" applyFill="1" applyBorder="1" applyAlignment="1">
      <alignment horizontal="center" vertical="center" wrapText="1"/>
    </xf>
    <xf numFmtId="0" fontId="0" fillId="0" borderId="17" xfId="0" applyBorder="1" applyAlignment="1">
      <alignment horizontal="center" vertical="center" wrapText="1"/>
    </xf>
    <xf numFmtId="0" fontId="0" fillId="0" borderId="20" xfId="0" applyBorder="1" applyAlignment="1"/>
    <xf numFmtId="0" fontId="0" fillId="0" borderId="0" xfId="0" applyBorder="1" applyAlignment="1">
      <alignment horizontal="center" vertical="center"/>
    </xf>
    <xf numFmtId="0" fontId="2" fillId="3" borderId="13" xfId="0" applyFont="1" applyFill="1" applyBorder="1" applyAlignment="1">
      <alignment horizontal="center" vertical="center" wrapText="1"/>
    </xf>
    <xf numFmtId="0" fontId="0" fillId="0" borderId="15" xfId="0" applyBorder="1" applyAlignment="1">
      <alignment horizontal="center" vertical="center" wrapText="1"/>
    </xf>
    <xf numFmtId="0" fontId="2" fillId="2" borderId="3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16" fillId="0" borderId="0" xfId="0" applyFont="1" applyAlignment="1">
      <alignment horizontal="center" vertical="center" wrapText="1"/>
    </xf>
    <xf numFmtId="0" fontId="11" fillId="10" borderId="38" xfId="0" applyFont="1" applyFill="1" applyBorder="1" applyAlignment="1">
      <alignment horizontal="center" vertical="center"/>
    </xf>
    <xf numFmtId="0" fontId="11" fillId="10" borderId="35" xfId="0" applyFont="1" applyFill="1" applyBorder="1" applyAlignment="1">
      <alignment horizontal="center" vertical="center"/>
    </xf>
    <xf numFmtId="0" fontId="12" fillId="11" borderId="8" xfId="0" applyFont="1" applyFill="1" applyBorder="1" applyAlignment="1">
      <alignment horizontal="center" vertical="center" textRotation="90" wrapText="1"/>
    </xf>
    <xf numFmtId="0" fontId="12" fillId="11" borderId="7" xfId="0" applyFont="1" applyFill="1" applyBorder="1" applyAlignment="1">
      <alignment horizontal="center" vertical="center" textRotation="90" wrapText="1"/>
    </xf>
    <xf numFmtId="0" fontId="12" fillId="11" borderId="6" xfId="0" applyFont="1" applyFill="1" applyBorder="1" applyAlignment="1">
      <alignment horizontal="center" vertical="center" textRotation="90" wrapText="1"/>
    </xf>
    <xf numFmtId="0" fontId="11" fillId="10" borderId="2"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1" fillId="10" borderId="3" xfId="0" applyFont="1" applyFill="1" applyBorder="1" applyAlignment="1">
      <alignment horizontal="center" vertical="center" wrapText="1"/>
    </xf>
    <xf numFmtId="0" fontId="11" fillId="10" borderId="5" xfId="0" applyFont="1" applyFill="1" applyBorder="1" applyAlignment="1">
      <alignment horizontal="center" vertical="center" wrapText="1"/>
    </xf>
    <xf numFmtId="0" fontId="0" fillId="2" borderId="36" xfId="0" applyFill="1" applyBorder="1" applyAlignment="1">
      <alignment horizontal="left" vertical="center" wrapText="1"/>
    </xf>
    <xf numFmtId="0" fontId="0" fillId="2" borderId="35" xfId="0" applyFill="1" applyBorder="1" applyAlignment="1">
      <alignment horizontal="left" vertical="center" wrapText="1"/>
    </xf>
    <xf numFmtId="0" fontId="11" fillId="10" borderId="2" xfId="0" applyFont="1" applyFill="1" applyBorder="1" applyAlignment="1">
      <alignment horizontal="center" vertical="center"/>
    </xf>
    <xf numFmtId="0" fontId="11" fillId="10" borderId="1"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38" xfId="0" applyFill="1" applyBorder="1" applyAlignment="1">
      <alignment horizontal="left" vertical="center" wrapText="1"/>
    </xf>
    <xf numFmtId="0" fontId="0" fillId="2" borderId="2" xfId="0" applyFill="1" applyBorder="1" applyAlignment="1">
      <alignment horizontal="center" vertical="center" wrapText="1"/>
    </xf>
    <xf numFmtId="0" fontId="0" fillId="2" borderId="1" xfId="0" applyFill="1" applyBorder="1" applyAlignment="1">
      <alignment horizontal="center" vertical="center" wrapText="1"/>
    </xf>
    <xf numFmtId="9" fontId="0" fillId="2" borderId="2" xfId="0" applyNumberFormat="1" applyFill="1" applyBorder="1" applyAlignment="1">
      <alignment horizontal="center" vertical="center" wrapText="1"/>
    </xf>
    <xf numFmtId="0" fontId="0" fillId="2" borderId="2" xfId="0" applyFill="1" applyBorder="1" applyAlignment="1">
      <alignment horizontal="center" wrapText="1"/>
    </xf>
    <xf numFmtId="0" fontId="0" fillId="2" borderId="0" xfId="0" applyFill="1" applyBorder="1" applyAlignment="1">
      <alignment horizontal="center" wrapText="1"/>
    </xf>
    <xf numFmtId="0" fontId="0" fillId="2" borderId="1" xfId="0" applyFill="1" applyBorder="1" applyAlignment="1">
      <alignment horizontal="center" wrapText="1"/>
    </xf>
  </cellXfs>
  <cellStyles count="3">
    <cellStyle name="Comma" xfId="1" builtinId="3"/>
    <cellStyle name="Normal" xfId="0" builtinId="0"/>
    <cellStyle name="Percent" xfId="2" builtinId="5"/>
  </cellStyles>
  <dxfs count="0"/>
  <tableStyles count="0" defaultTableStyle="TableStyleMedium9" defaultPivotStyle="PivotStyleLight16"/>
  <colors>
    <mruColors>
      <color rgb="FF0066FF"/>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00B050"/>
    <pageSetUpPr fitToPage="1"/>
  </sheetPr>
  <dimension ref="A1:F46"/>
  <sheetViews>
    <sheetView tabSelected="1" workbookViewId="0">
      <selection activeCell="I21" sqref="I21"/>
    </sheetView>
  </sheetViews>
  <sheetFormatPr defaultRowHeight="15"/>
  <cols>
    <col min="1" max="1" width="31.140625" customWidth="1"/>
    <col min="2" max="2" width="36.7109375" customWidth="1"/>
    <col min="3" max="3" width="16.28515625" customWidth="1"/>
    <col min="4" max="4" width="14.140625" customWidth="1"/>
    <col min="5" max="5" width="10.5703125" customWidth="1"/>
    <col min="6" max="6" width="16.7109375" customWidth="1"/>
  </cols>
  <sheetData>
    <row r="1" spans="1:6" ht="19.5" thickBot="1">
      <c r="A1" s="4" t="s">
        <v>42</v>
      </c>
      <c r="B1" s="4"/>
      <c r="C1" s="1"/>
      <c r="D1" s="1"/>
      <c r="E1" s="1"/>
      <c r="F1" s="10"/>
    </row>
    <row r="2" spans="1:6" ht="15.75">
      <c r="A2" s="29"/>
      <c r="B2" s="70"/>
      <c r="C2" s="331" t="s">
        <v>29</v>
      </c>
      <c r="D2" s="331"/>
      <c r="E2" s="331"/>
      <c r="F2" s="332"/>
    </row>
    <row r="3" spans="1:6">
      <c r="A3" s="333" t="s">
        <v>30</v>
      </c>
      <c r="B3" s="71"/>
      <c r="C3" s="335" t="s">
        <v>37</v>
      </c>
      <c r="D3" s="335" t="s">
        <v>38</v>
      </c>
      <c r="E3" s="337" t="s">
        <v>39</v>
      </c>
      <c r="F3" s="339" t="s">
        <v>40</v>
      </c>
    </row>
    <row r="4" spans="1:6" ht="20.25" customHeight="1">
      <c r="A4" s="334"/>
      <c r="B4" s="72"/>
      <c r="C4" s="336"/>
      <c r="D4" s="336"/>
      <c r="E4" s="338"/>
      <c r="F4" s="340"/>
    </row>
    <row r="5" spans="1:6" ht="15.75">
      <c r="A5" s="30" t="s">
        <v>14</v>
      </c>
      <c r="B5" s="73"/>
      <c r="C5" s="11"/>
      <c r="D5" s="11"/>
      <c r="E5" s="11"/>
      <c r="F5" s="12"/>
    </row>
    <row r="6" spans="1:6">
      <c r="A6" s="25"/>
      <c r="B6" s="74"/>
      <c r="C6" s="13"/>
      <c r="D6" s="13"/>
      <c r="E6" s="13"/>
      <c r="F6" s="14"/>
    </row>
    <row r="7" spans="1:6">
      <c r="A7" s="26" t="s">
        <v>32</v>
      </c>
      <c r="B7" s="74"/>
      <c r="C7" s="63"/>
      <c r="D7" s="63"/>
      <c r="E7" s="13"/>
      <c r="F7" s="14"/>
    </row>
    <row r="8" spans="1:6">
      <c r="A8" s="25"/>
      <c r="B8" s="2" t="s">
        <v>35</v>
      </c>
      <c r="C8" s="63"/>
      <c r="D8" s="63"/>
      <c r="E8" s="13">
        <f>C8-D8</f>
        <v>0</v>
      </c>
      <c r="F8" s="14" t="e">
        <f>E8/D8</f>
        <v>#DIV/0!</v>
      </c>
    </row>
    <row r="9" spans="1:6">
      <c r="A9" s="25"/>
      <c r="B9" s="2" t="s">
        <v>36</v>
      </c>
      <c r="C9" s="63"/>
      <c r="D9" s="63"/>
      <c r="E9" s="13">
        <f>C9-D9</f>
        <v>0</v>
      </c>
      <c r="F9" s="14" t="e">
        <f>E9/D9</f>
        <v>#DIV/0!</v>
      </c>
    </row>
    <row r="10" spans="1:6">
      <c r="A10" s="25"/>
      <c r="B10" s="2" t="s">
        <v>46</v>
      </c>
      <c r="C10" s="63"/>
      <c r="D10" s="63"/>
      <c r="E10" s="13">
        <f>C10-D10</f>
        <v>0</v>
      </c>
      <c r="F10" s="14" t="e">
        <f>E10/D10</f>
        <v>#DIV/0!</v>
      </c>
    </row>
    <row r="11" spans="1:6">
      <c r="A11" s="69" t="s">
        <v>33</v>
      </c>
      <c r="B11" s="75"/>
      <c r="C11" s="63"/>
      <c r="D11" s="63"/>
      <c r="E11" s="13">
        <f>C11-D11</f>
        <v>0</v>
      </c>
      <c r="F11" s="14" t="e">
        <f>E11/D11</f>
        <v>#DIV/0!</v>
      </c>
    </row>
    <row r="12" spans="1:6">
      <c r="A12" s="26" t="s">
        <v>34</v>
      </c>
      <c r="B12" s="2"/>
      <c r="C12" s="63"/>
      <c r="D12" s="63"/>
      <c r="E12" s="13">
        <f>C12-D12</f>
        <v>0</v>
      </c>
      <c r="F12" s="14" t="e">
        <f>E12/D12</f>
        <v>#DIV/0!</v>
      </c>
    </row>
    <row r="13" spans="1:6">
      <c r="A13" s="26"/>
      <c r="B13" s="2"/>
      <c r="C13" s="8"/>
      <c r="D13" s="8"/>
      <c r="E13" s="13"/>
      <c r="F13" s="14"/>
    </row>
    <row r="14" spans="1:6">
      <c r="A14" s="31" t="s">
        <v>41</v>
      </c>
      <c r="B14" s="76"/>
      <c r="C14" s="8"/>
      <c r="D14" s="8"/>
      <c r="E14" s="13"/>
      <c r="F14" s="14"/>
    </row>
    <row r="15" spans="1:6">
      <c r="A15" s="26" t="s">
        <v>31</v>
      </c>
      <c r="B15" s="2" t="s">
        <v>47</v>
      </c>
      <c r="C15" s="63"/>
      <c r="D15" s="63"/>
      <c r="E15" s="13">
        <f t="shared" ref="E15:E21" si="0">C15-D15</f>
        <v>0</v>
      </c>
      <c r="F15" s="14" t="e">
        <f t="shared" ref="F15:F21" si="1">E15/D15</f>
        <v>#DIV/0!</v>
      </c>
    </row>
    <row r="16" spans="1:6">
      <c r="A16" s="26" t="s">
        <v>48</v>
      </c>
      <c r="B16" s="2" t="s">
        <v>49</v>
      </c>
      <c r="C16" s="63"/>
      <c r="D16" s="63"/>
      <c r="E16" s="13">
        <f t="shared" si="0"/>
        <v>0</v>
      </c>
      <c r="F16" s="14" t="e">
        <f t="shared" si="1"/>
        <v>#DIV/0!</v>
      </c>
    </row>
    <row r="17" spans="1:6" ht="30">
      <c r="A17" s="32" t="s">
        <v>59</v>
      </c>
      <c r="B17" s="2"/>
      <c r="C17" s="63"/>
      <c r="D17" s="63"/>
      <c r="E17" s="13">
        <f t="shared" si="0"/>
        <v>0</v>
      </c>
      <c r="F17" s="14" t="e">
        <f t="shared" si="1"/>
        <v>#DIV/0!</v>
      </c>
    </row>
    <row r="18" spans="1:6">
      <c r="A18" s="32" t="s">
        <v>450</v>
      </c>
      <c r="B18" s="2"/>
      <c r="C18" s="63"/>
      <c r="D18" s="63"/>
      <c r="E18" s="13">
        <f t="shared" si="0"/>
        <v>0</v>
      </c>
      <c r="F18" s="14" t="e">
        <f t="shared" si="1"/>
        <v>#DIV/0!</v>
      </c>
    </row>
    <row r="19" spans="1:6">
      <c r="A19" s="32" t="s">
        <v>451</v>
      </c>
      <c r="B19" s="2"/>
      <c r="C19" s="63"/>
      <c r="D19" s="63"/>
      <c r="E19" s="13">
        <f t="shared" si="0"/>
        <v>0</v>
      </c>
      <c r="F19" s="14" t="e">
        <f t="shared" si="1"/>
        <v>#DIV/0!</v>
      </c>
    </row>
    <row r="20" spans="1:6">
      <c r="A20" s="32" t="s">
        <v>452</v>
      </c>
      <c r="B20" s="2"/>
      <c r="C20" s="63"/>
      <c r="D20" s="63"/>
      <c r="E20" s="13">
        <f t="shared" si="0"/>
        <v>0</v>
      </c>
      <c r="F20" s="14" t="e">
        <f t="shared" si="1"/>
        <v>#DIV/0!</v>
      </c>
    </row>
    <row r="21" spans="1:6" ht="30">
      <c r="A21" s="32" t="s">
        <v>453</v>
      </c>
      <c r="B21" s="2"/>
      <c r="C21" s="63"/>
      <c r="D21" s="63"/>
      <c r="E21" s="13">
        <f t="shared" si="0"/>
        <v>0</v>
      </c>
      <c r="F21" s="14" t="e">
        <f t="shared" si="1"/>
        <v>#DIV/0!</v>
      </c>
    </row>
    <row r="22" spans="1:6">
      <c r="A22" s="33"/>
      <c r="B22" s="2"/>
      <c r="C22" s="2"/>
      <c r="D22" s="3"/>
      <c r="E22" s="2"/>
      <c r="F22" s="16"/>
    </row>
    <row r="23" spans="1:6">
      <c r="A23" s="34" t="s">
        <v>15</v>
      </c>
      <c r="B23" s="77"/>
      <c r="C23" s="6">
        <f>SUM(C8:C22)</f>
        <v>0</v>
      </c>
      <c r="D23" s="6">
        <f>SUM(D8:D22)</f>
        <v>0</v>
      </c>
      <c r="E23" s="6">
        <f>C23-D23</f>
        <v>0</v>
      </c>
      <c r="F23" s="24" t="e">
        <f>E23/D23</f>
        <v>#DIV/0!</v>
      </c>
    </row>
    <row r="24" spans="1:6">
      <c r="A24" s="26"/>
      <c r="B24" s="2"/>
      <c r="C24" s="2"/>
      <c r="D24" s="2"/>
      <c r="E24" s="2"/>
      <c r="F24" s="16"/>
    </row>
    <row r="25" spans="1:6" ht="15.75">
      <c r="A25" s="30" t="s">
        <v>43</v>
      </c>
      <c r="B25" s="73"/>
      <c r="C25" s="2"/>
      <c r="D25" s="2"/>
      <c r="E25" s="2"/>
      <c r="F25" s="16"/>
    </row>
    <row r="26" spans="1:6" ht="15.75">
      <c r="A26" s="30"/>
      <c r="B26" s="73"/>
      <c r="C26" s="2"/>
      <c r="D26" s="2"/>
      <c r="E26" s="2"/>
      <c r="F26" s="16"/>
    </row>
    <row r="27" spans="1:6" ht="15.75">
      <c r="A27" s="227" t="s">
        <v>353</v>
      </c>
      <c r="B27" s="73"/>
      <c r="C27" s="2"/>
      <c r="D27" s="2"/>
      <c r="E27" s="8">
        <f>C27-D27</f>
        <v>0</v>
      </c>
      <c r="F27" s="14" t="e">
        <f>E27/D27</f>
        <v>#DIV/0!</v>
      </c>
    </row>
    <row r="28" spans="1:6">
      <c r="A28" s="42" t="s">
        <v>44</v>
      </c>
      <c r="B28" s="2"/>
      <c r="C28" s="63"/>
      <c r="D28" s="63"/>
      <c r="E28" s="8">
        <f>C28-D28</f>
        <v>0</v>
      </c>
      <c r="F28" s="14" t="e">
        <f>E28/D28</f>
        <v>#DIV/0!</v>
      </c>
    </row>
    <row r="29" spans="1:6">
      <c r="A29" s="26" t="s">
        <v>45</v>
      </c>
      <c r="B29" s="74"/>
      <c r="C29" s="63"/>
      <c r="D29" s="63"/>
      <c r="E29" s="8">
        <f t="shared" ref="E29:E40" si="2">C29-D29</f>
        <v>0</v>
      </c>
      <c r="F29" s="14" t="e">
        <f t="shared" ref="F29:F46" si="3">E29/D29</f>
        <v>#DIV/0!</v>
      </c>
    </row>
    <row r="30" spans="1:6">
      <c r="A30" s="26" t="s">
        <v>50</v>
      </c>
      <c r="B30" s="2"/>
      <c r="C30" s="63"/>
      <c r="D30" s="63"/>
      <c r="E30" s="8">
        <f t="shared" si="2"/>
        <v>0</v>
      </c>
      <c r="F30" s="14" t="e">
        <f t="shared" si="3"/>
        <v>#DIV/0!</v>
      </c>
    </row>
    <row r="31" spans="1:6">
      <c r="A31" s="26" t="s">
        <v>354</v>
      </c>
      <c r="B31" s="2"/>
      <c r="C31" s="63"/>
      <c r="D31" s="63"/>
      <c r="E31" s="8">
        <f t="shared" si="2"/>
        <v>0</v>
      </c>
      <c r="F31" s="14" t="e">
        <f t="shared" si="3"/>
        <v>#DIV/0!</v>
      </c>
    </row>
    <row r="32" spans="1:6">
      <c r="A32" s="26" t="s">
        <v>52</v>
      </c>
      <c r="B32" s="2"/>
      <c r="C32" s="63"/>
      <c r="D32" s="63"/>
      <c r="E32" s="8">
        <f t="shared" si="2"/>
        <v>0</v>
      </c>
      <c r="F32" s="14" t="e">
        <f t="shared" si="3"/>
        <v>#DIV/0!</v>
      </c>
    </row>
    <row r="33" spans="1:6">
      <c r="A33" s="26" t="s">
        <v>53</v>
      </c>
      <c r="B33" s="2"/>
      <c r="C33" s="63"/>
      <c r="D33" s="63"/>
      <c r="E33" s="8">
        <f t="shared" si="2"/>
        <v>0</v>
      </c>
      <c r="F33" s="14" t="e">
        <f t="shared" si="3"/>
        <v>#DIV/0!</v>
      </c>
    </row>
    <row r="34" spans="1:6">
      <c r="A34" s="59" t="s">
        <v>54</v>
      </c>
      <c r="B34" s="78"/>
      <c r="C34" s="79">
        <f>SUM(C28:C33)</f>
        <v>0</v>
      </c>
      <c r="D34" s="79">
        <f>SUM(D28:D33)</f>
        <v>0</v>
      </c>
      <c r="E34" s="5">
        <f t="shared" si="2"/>
        <v>0</v>
      </c>
      <c r="F34" s="60" t="e">
        <f t="shared" si="3"/>
        <v>#DIV/0!</v>
      </c>
    </row>
    <row r="35" spans="1:6">
      <c r="A35" s="26"/>
      <c r="B35" s="2"/>
      <c r="C35" s="63"/>
      <c r="D35" s="63"/>
      <c r="E35" s="8"/>
      <c r="F35" s="14"/>
    </row>
    <row r="36" spans="1:6">
      <c r="A36" s="59" t="s">
        <v>55</v>
      </c>
      <c r="B36" s="78"/>
      <c r="C36" s="5">
        <f>C23-C34</f>
        <v>0</v>
      </c>
      <c r="D36" s="5">
        <f>D23-D34</f>
        <v>0</v>
      </c>
      <c r="E36" s="5">
        <f>C36-D36</f>
        <v>0</v>
      </c>
      <c r="F36" s="60" t="e">
        <f t="shared" si="3"/>
        <v>#DIV/0!</v>
      </c>
    </row>
    <row r="37" spans="1:6">
      <c r="A37" s="31"/>
      <c r="B37" s="76"/>
      <c r="C37" s="11"/>
      <c r="D37" s="8"/>
      <c r="E37" s="8"/>
      <c r="F37" s="14"/>
    </row>
    <row r="38" spans="1:6">
      <c r="A38" s="31" t="s">
        <v>56</v>
      </c>
      <c r="B38" s="2"/>
      <c r="C38" s="63"/>
      <c r="D38" s="63"/>
      <c r="E38" s="8"/>
      <c r="F38" s="14"/>
    </row>
    <row r="39" spans="1:6">
      <c r="A39" s="26" t="s">
        <v>57</v>
      </c>
      <c r="B39" s="2"/>
      <c r="C39" s="63"/>
      <c r="D39" s="63"/>
      <c r="E39" s="8">
        <f t="shared" si="2"/>
        <v>0</v>
      </c>
      <c r="F39" s="14" t="e">
        <f t="shared" si="3"/>
        <v>#DIV/0!</v>
      </c>
    </row>
    <row r="40" spans="1:6">
      <c r="A40" s="26" t="s">
        <v>58</v>
      </c>
      <c r="B40" s="2"/>
      <c r="C40" s="63"/>
      <c r="D40" s="63"/>
      <c r="E40" s="8">
        <f t="shared" si="2"/>
        <v>0</v>
      </c>
      <c r="F40" s="14" t="e">
        <f t="shared" si="3"/>
        <v>#DIV/0!</v>
      </c>
    </row>
    <row r="41" spans="1:6">
      <c r="A41" s="26"/>
      <c r="B41" s="2"/>
      <c r="C41" s="63"/>
      <c r="D41" s="63"/>
      <c r="E41" s="8"/>
      <c r="F41" s="14"/>
    </row>
    <row r="42" spans="1:6">
      <c r="A42" s="59" t="s">
        <v>60</v>
      </c>
      <c r="B42" s="78"/>
      <c r="C42" s="5">
        <f>C36+SUM(C39:C40)</f>
        <v>0</v>
      </c>
      <c r="D42" s="5">
        <f>D36+SUM(D39:D40)</f>
        <v>0</v>
      </c>
      <c r="E42" s="5">
        <f>E36+SUM(E39:E40)</f>
        <v>0</v>
      </c>
      <c r="F42" s="60" t="e">
        <f t="shared" si="3"/>
        <v>#DIV/0!</v>
      </c>
    </row>
    <row r="43" spans="1:6">
      <c r="A43" s="31"/>
      <c r="B43" s="76"/>
      <c r="C43" s="11"/>
      <c r="D43" s="8"/>
      <c r="E43" s="8"/>
      <c r="F43" s="14"/>
    </row>
    <row r="44" spans="1:6">
      <c r="A44" s="26" t="s">
        <v>61</v>
      </c>
      <c r="B44" s="2"/>
      <c r="C44" s="63"/>
      <c r="D44" s="63"/>
      <c r="E44" s="8">
        <f>C44-D44</f>
        <v>0</v>
      </c>
      <c r="F44" s="14" t="e">
        <f t="shared" si="3"/>
        <v>#DIV/0!</v>
      </c>
    </row>
    <row r="45" spans="1:6" ht="15.75" thickBot="1">
      <c r="A45" s="26"/>
      <c r="B45" s="2"/>
      <c r="C45" s="63"/>
      <c r="D45" s="63"/>
      <c r="E45" s="8"/>
      <c r="F45" s="14"/>
    </row>
    <row r="46" spans="1:6" ht="34.5" customHeight="1" thickBot="1">
      <c r="A46" s="80" t="s">
        <v>62</v>
      </c>
      <c r="B46" s="81"/>
      <c r="C46" s="82">
        <f>C42+C44</f>
        <v>0</v>
      </c>
      <c r="D46" s="82">
        <f>D42+D44</f>
        <v>0</v>
      </c>
      <c r="E46" s="83">
        <f>C46-D46</f>
        <v>0</v>
      </c>
      <c r="F46" s="84" t="e">
        <f t="shared" si="3"/>
        <v>#DIV/0!</v>
      </c>
    </row>
  </sheetData>
  <mergeCells count="6">
    <mergeCell ref="C2:F2"/>
    <mergeCell ref="A3:A4"/>
    <mergeCell ref="C3:C4"/>
    <mergeCell ref="D3:D4"/>
    <mergeCell ref="E3:E4"/>
    <mergeCell ref="F3:F4"/>
  </mergeCells>
  <pageMargins left="0.70866141732283472" right="0.70866141732283472" top="0.74803149606299213" bottom="0.74803149606299213" header="0.31496062992125984" footer="0.31496062992125984"/>
  <pageSetup paperSize="9" scale="69" orientation="portrait" r:id="rId1"/>
  <ignoredErrors>
    <ignoredError sqref="F36:F47 F22 F8:F17 F18:F21 F24:F34" evalError="1"/>
  </ignoredErrors>
</worksheet>
</file>

<file path=xl/worksheets/sheet10.xml><?xml version="1.0" encoding="utf-8"?>
<worksheet xmlns="http://schemas.openxmlformats.org/spreadsheetml/2006/main" xmlns:r="http://schemas.openxmlformats.org/officeDocument/2006/relationships">
  <sheetPr>
    <tabColor rgb="FF00B050"/>
    <pageSetUpPr fitToPage="1"/>
  </sheetPr>
  <dimension ref="B2:N48"/>
  <sheetViews>
    <sheetView workbookViewId="0">
      <selection activeCell="B2" sqref="B2:N48"/>
    </sheetView>
  </sheetViews>
  <sheetFormatPr defaultRowHeight="15"/>
  <cols>
    <col min="1" max="2" width="9.140625" style="1"/>
    <col min="3" max="3" width="10.7109375" style="1" customWidth="1"/>
    <col min="4" max="4" width="11" style="1" customWidth="1"/>
    <col min="5" max="5" width="11.85546875" style="1" customWidth="1"/>
    <col min="6" max="6" width="9.140625" style="1"/>
    <col min="7" max="7" width="14.28515625" style="1" bestFit="1" customWidth="1"/>
    <col min="8" max="8" width="11.5703125" style="1" bestFit="1" customWidth="1"/>
    <col min="9" max="9" width="9.140625" style="1"/>
    <col min="10" max="10" width="11.5703125" style="1" customWidth="1"/>
    <col min="11" max="11" width="16" style="1" customWidth="1"/>
    <col min="12" max="16384" width="9.140625" style="1"/>
  </cols>
  <sheetData>
    <row r="2" spans="2:11" ht="18.75">
      <c r="B2" s="4" t="s">
        <v>330</v>
      </c>
    </row>
    <row r="3" spans="2:11">
      <c r="B3" s="216" t="s">
        <v>331</v>
      </c>
    </row>
    <row r="4" spans="2:11">
      <c r="B4" s="216"/>
      <c r="J4" s="220" t="s">
        <v>333</v>
      </c>
    </row>
    <row r="5" spans="2:11">
      <c r="B5" s="216"/>
      <c r="J5" s="220"/>
    </row>
    <row r="6" spans="2:11">
      <c r="B6" s="221" t="s">
        <v>332</v>
      </c>
      <c r="C6" s="209"/>
      <c r="J6" s="8"/>
      <c r="K6" s="326" t="s">
        <v>464</v>
      </c>
    </row>
    <row r="8" spans="2:11">
      <c r="B8" s="119" t="s">
        <v>334</v>
      </c>
    </row>
    <row r="9" spans="2:11">
      <c r="B9" s="222" t="s">
        <v>338</v>
      </c>
      <c r="C9" s="1" t="s">
        <v>339</v>
      </c>
      <c r="G9" s="106">
        <v>36500000</v>
      </c>
    </row>
    <row r="10" spans="2:11">
      <c r="B10" s="1" t="s">
        <v>335</v>
      </c>
      <c r="C10" s="1" t="s">
        <v>336</v>
      </c>
      <c r="G10" s="106">
        <v>17838316</v>
      </c>
    </row>
    <row r="11" spans="2:11">
      <c r="B11" s="1" t="s">
        <v>337</v>
      </c>
      <c r="C11" s="1" t="s">
        <v>340</v>
      </c>
      <c r="G11" s="106">
        <v>18779617</v>
      </c>
    </row>
    <row r="12" spans="2:11">
      <c r="B12" s="1" t="s">
        <v>357</v>
      </c>
      <c r="C12" s="1" t="s">
        <v>358</v>
      </c>
      <c r="G12" s="106"/>
      <c r="H12" s="1" t="s">
        <v>359</v>
      </c>
    </row>
    <row r="13" spans="2:11">
      <c r="B13" s="324" t="s">
        <v>462</v>
      </c>
      <c r="C13" s="1" t="s">
        <v>463</v>
      </c>
      <c r="G13" s="106">
        <v>0</v>
      </c>
    </row>
    <row r="14" spans="2:11">
      <c r="B14" s="1" t="s">
        <v>341</v>
      </c>
      <c r="C14" s="1" t="s">
        <v>342</v>
      </c>
      <c r="G14" s="106">
        <f>2227462-457080</f>
        <v>1770382</v>
      </c>
    </row>
    <row r="15" spans="2:11" s="2" customFormat="1">
      <c r="B15" s="2" t="s">
        <v>341</v>
      </c>
      <c r="C15" s="2" t="s">
        <v>367</v>
      </c>
      <c r="G15" s="3">
        <v>0</v>
      </c>
    </row>
    <row r="16" spans="2:11">
      <c r="B16" s="1" t="s">
        <v>343</v>
      </c>
      <c r="C16" s="1" t="s">
        <v>349</v>
      </c>
      <c r="G16" s="224">
        <v>-4547600</v>
      </c>
    </row>
    <row r="17" spans="2:12">
      <c r="B17" s="1" t="s">
        <v>344</v>
      </c>
      <c r="C17" s="1" t="s">
        <v>345</v>
      </c>
      <c r="G17" s="106">
        <v>457080</v>
      </c>
    </row>
    <row r="18" spans="2:12">
      <c r="B18" s="1" t="s">
        <v>51</v>
      </c>
      <c r="C18" s="1" t="s">
        <v>346</v>
      </c>
      <c r="G18" s="3">
        <v>24000000</v>
      </c>
    </row>
    <row r="19" spans="2:12">
      <c r="B19" s="1" t="s">
        <v>460</v>
      </c>
      <c r="C19" s="1" t="s">
        <v>461</v>
      </c>
      <c r="G19" s="223"/>
    </row>
    <row r="20" spans="2:12">
      <c r="G20" s="106">
        <f>SUM(G9:G18)</f>
        <v>94797795</v>
      </c>
      <c r="J20" s="226">
        <f>G20</f>
        <v>94797795</v>
      </c>
      <c r="K20" s="326"/>
    </row>
    <row r="21" spans="2:12">
      <c r="G21" s="106"/>
    </row>
    <row r="22" spans="2:12">
      <c r="B22" s="119" t="s">
        <v>347</v>
      </c>
      <c r="G22" s="106"/>
      <c r="J22" s="225">
        <f>J6-J20</f>
        <v>-94797795</v>
      </c>
      <c r="K22" s="1" t="str">
        <f>IF(J22&gt;0,"Over-Recovery","Under-Recovery")</f>
        <v>Under-Recovery</v>
      </c>
      <c r="L22" s="1" t="s">
        <v>348</v>
      </c>
    </row>
    <row r="23" spans="2:12">
      <c r="G23" s="106"/>
    </row>
    <row r="24" spans="2:12">
      <c r="B24" s="119" t="s">
        <v>350</v>
      </c>
    </row>
    <row r="25" spans="2:12">
      <c r="B25" s="1" t="s">
        <v>351</v>
      </c>
      <c r="J25" s="106"/>
    </row>
    <row r="26" spans="2:12">
      <c r="B26" s="1" t="s">
        <v>352</v>
      </c>
    </row>
    <row r="27" spans="2:12">
      <c r="B27" s="1" t="s">
        <v>356</v>
      </c>
    </row>
    <row r="28" spans="2:12">
      <c r="B28" s="1" t="s">
        <v>355</v>
      </c>
    </row>
    <row r="29" spans="2:12">
      <c r="B29" s="1" t="s">
        <v>355</v>
      </c>
    </row>
    <row r="30" spans="2:12">
      <c r="B30" s="1" t="s">
        <v>355</v>
      </c>
    </row>
    <row r="31" spans="2:12">
      <c r="J31" s="325">
        <f>SUM(J25:J30)</f>
        <v>0</v>
      </c>
      <c r="K31" s="326" t="s">
        <v>465</v>
      </c>
    </row>
    <row r="32" spans="2:12">
      <c r="J32" s="124"/>
    </row>
    <row r="33" spans="2:14" ht="21" customHeight="1">
      <c r="B33" s="119"/>
      <c r="J33" s="327">
        <f>J22+J31</f>
        <v>-94797795</v>
      </c>
      <c r="K33" s="1" t="str">
        <f>IF(J33&gt;0,"Over-Recovery","Under-Recovery")</f>
        <v>Under-Recovery</v>
      </c>
    </row>
    <row r="34" spans="2:14">
      <c r="B34" s="119"/>
      <c r="J34" s="327"/>
    </row>
    <row r="35" spans="2:14">
      <c r="B35" s="1" t="s">
        <v>466</v>
      </c>
      <c r="F35" s="1" t="s">
        <v>467</v>
      </c>
      <c r="J35" s="329">
        <f>IF(J33&lt;0,J33*2.5%,"n/a")</f>
        <v>-2369944.875</v>
      </c>
    </row>
    <row r="36" spans="2:14">
      <c r="B36" s="119"/>
      <c r="F36" s="1" t="s">
        <v>468</v>
      </c>
      <c r="J36" s="328" t="str">
        <f>IF(J33&gt;0,J33*1.5%,"n/a")</f>
        <v>n/a</v>
      </c>
    </row>
    <row r="37" spans="2:14">
      <c r="B37" s="119"/>
      <c r="J37" s="327"/>
    </row>
    <row r="38" spans="2:14" ht="15.75" thickBot="1">
      <c r="B38" s="119" t="s">
        <v>368</v>
      </c>
      <c r="J38" s="228">
        <f>SUM(J33:J37)</f>
        <v>-97167739.875</v>
      </c>
      <c r="K38" s="119" t="str">
        <f>IF(J38&gt;0,"Over-Recovery","Under-Recovery")</f>
        <v>Under-Recovery</v>
      </c>
      <c r="L38" s="119" t="str">
        <f>IF(J38&lt;0,"Therefore increase tariffs","Therefore decrease tariffs")</f>
        <v>Therefore increase tariffs</v>
      </c>
      <c r="M38" s="119"/>
      <c r="N38" s="119"/>
    </row>
    <row r="39" spans="2:14" ht="15.75" thickTop="1">
      <c r="B39" s="119"/>
      <c r="J39" s="327"/>
    </row>
    <row r="42" spans="2:14">
      <c r="B42" s="311" t="s">
        <v>459</v>
      </c>
      <c r="C42" s="312"/>
      <c r="D42" s="312"/>
      <c r="E42" s="312"/>
      <c r="F42" s="312"/>
      <c r="G42" s="312"/>
      <c r="H42" s="312"/>
      <c r="I42" s="313"/>
    </row>
    <row r="43" spans="2:14">
      <c r="B43" s="314" t="s">
        <v>454</v>
      </c>
      <c r="C43" s="315"/>
      <c r="D43" s="315"/>
      <c r="E43" s="315"/>
      <c r="F43" s="315"/>
      <c r="G43" s="315"/>
      <c r="H43" s="316">
        <f>J6</f>
        <v>0</v>
      </c>
      <c r="I43" s="317"/>
    </row>
    <row r="44" spans="2:14">
      <c r="B44" s="314" t="s">
        <v>455</v>
      </c>
      <c r="C44" s="315"/>
      <c r="D44" s="315"/>
      <c r="E44" s="315"/>
      <c r="F44" s="315"/>
      <c r="G44" s="315"/>
      <c r="H44" s="318">
        <f>J20</f>
        <v>94797795</v>
      </c>
      <c r="I44" s="317"/>
    </row>
    <row r="45" spans="2:14">
      <c r="B45" s="314" t="s">
        <v>456</v>
      </c>
      <c r="C45" s="315"/>
      <c r="D45" s="315"/>
      <c r="E45" s="315"/>
      <c r="F45" s="315"/>
      <c r="G45" s="315"/>
      <c r="H45" s="319">
        <f>H43-H44</f>
        <v>-94797795</v>
      </c>
      <c r="I45" s="317"/>
    </row>
    <row r="46" spans="2:14">
      <c r="B46" s="314"/>
      <c r="C46" s="315"/>
      <c r="D46" s="315"/>
      <c r="E46" s="315"/>
      <c r="F46" s="315"/>
      <c r="G46" s="315"/>
      <c r="H46" s="315"/>
      <c r="I46" s="317"/>
    </row>
    <row r="47" spans="2:14">
      <c r="B47" s="314" t="s">
        <v>457</v>
      </c>
      <c r="C47" s="315"/>
      <c r="D47" s="315"/>
      <c r="E47" s="315"/>
      <c r="F47" s="315"/>
      <c r="G47" s="315"/>
      <c r="H47" s="320">
        <f>H45/H44</f>
        <v>-1</v>
      </c>
      <c r="I47" s="317"/>
    </row>
    <row r="48" spans="2:14">
      <c r="B48" s="321" t="s">
        <v>458</v>
      </c>
      <c r="C48" s="322"/>
      <c r="D48" s="322"/>
      <c r="E48" s="322"/>
      <c r="F48" s="322"/>
      <c r="G48" s="322"/>
      <c r="H48" s="322"/>
      <c r="I48" s="323"/>
    </row>
  </sheetData>
  <pageMargins left="0.70866141732283472" right="0.70866141732283472" top="0.74803149606299213" bottom="0.74803149606299213" header="0.31496062992125984" footer="0.31496062992125984"/>
  <pageSetup paperSize="9" scale="61" orientation="portrait" r:id="rId1"/>
</worksheet>
</file>

<file path=xl/worksheets/sheet11.xml><?xml version="1.0" encoding="utf-8"?>
<worksheet xmlns="http://schemas.openxmlformats.org/spreadsheetml/2006/main" xmlns:r="http://schemas.openxmlformats.org/officeDocument/2006/relationships">
  <sheetPr>
    <tabColor rgb="FF00B050"/>
    <pageSetUpPr fitToPage="1"/>
  </sheetPr>
  <dimension ref="B1:L55"/>
  <sheetViews>
    <sheetView workbookViewId="0">
      <selection activeCell="I11" sqref="I11:K11"/>
    </sheetView>
  </sheetViews>
  <sheetFormatPr defaultColWidth="16.85546875" defaultRowHeight="15"/>
  <cols>
    <col min="1" max="1" width="3.140625" style="1" customWidth="1"/>
    <col min="2" max="2" width="26.28515625" style="1" customWidth="1"/>
    <col min="3" max="3" width="21" style="1" customWidth="1"/>
    <col min="4" max="4" width="22.42578125" style="1" customWidth="1"/>
    <col min="5" max="5" width="23.7109375" style="1" customWidth="1"/>
    <col min="6" max="6" width="15.42578125" style="1" customWidth="1"/>
    <col min="7" max="7" width="13" style="1" customWidth="1"/>
    <col min="8" max="8" width="16.85546875" style="1"/>
    <col min="9" max="9" width="31.42578125" style="1" customWidth="1"/>
    <col min="10" max="10" width="12.42578125" style="1" customWidth="1"/>
    <col min="11" max="11" width="20.28515625" style="1" customWidth="1"/>
    <col min="12" max="12" width="18.42578125" style="1" customWidth="1"/>
    <col min="13" max="16384" width="16.85546875" style="1"/>
  </cols>
  <sheetData>
    <row r="1" spans="2:12" ht="15.75" thickBot="1">
      <c r="B1" s="143">
        <v>11</v>
      </c>
    </row>
    <row r="2" spans="2:12">
      <c r="B2" s="144" t="s">
        <v>185</v>
      </c>
      <c r="C2" s="145" t="s">
        <v>186</v>
      </c>
      <c r="D2" s="145" t="s">
        <v>187</v>
      </c>
      <c r="E2" s="145" t="s">
        <v>188</v>
      </c>
      <c r="F2" s="145" t="s">
        <v>189</v>
      </c>
      <c r="G2" s="145" t="s">
        <v>190</v>
      </c>
      <c r="H2" s="145" t="s">
        <v>191</v>
      </c>
      <c r="I2" s="145" t="s">
        <v>192</v>
      </c>
      <c r="J2" s="145" t="s">
        <v>193</v>
      </c>
      <c r="K2" s="145" t="s">
        <v>118</v>
      </c>
      <c r="L2" s="146" t="s">
        <v>194</v>
      </c>
    </row>
    <row r="3" spans="2:12">
      <c r="B3" s="28"/>
      <c r="C3" s="2"/>
      <c r="D3" s="2"/>
      <c r="E3" s="2"/>
      <c r="F3" s="2"/>
      <c r="G3" s="2"/>
      <c r="H3" s="2"/>
      <c r="I3" s="2"/>
      <c r="J3" s="2"/>
      <c r="K3" s="2"/>
      <c r="L3" s="38"/>
    </row>
    <row r="4" spans="2:12">
      <c r="B4" s="147" t="str">
        <f t="shared" ref="B4:K4" si="0">" [ Insert "&amp;+B2&amp;" ] "</f>
        <v xml:space="preserve"> [ Insert Project Reference ] </v>
      </c>
      <c r="C4" s="148" t="str">
        <f t="shared" si="0"/>
        <v xml:space="preserve"> [ Insert Project Name ] </v>
      </c>
      <c r="D4" s="148" t="str">
        <f t="shared" si="0"/>
        <v xml:space="preserve"> [ Insert Brief description of project ] </v>
      </c>
      <c r="E4" s="148" t="str">
        <f t="shared" si="0"/>
        <v xml:space="preserve"> [ Insert Asset Name ] </v>
      </c>
      <c r="F4" s="148" t="str">
        <f t="shared" si="0"/>
        <v xml:space="preserve"> [ Insert Voltage ] </v>
      </c>
      <c r="G4" s="148" t="str">
        <f t="shared" si="0"/>
        <v xml:space="preserve"> [ Insert Unit ] </v>
      </c>
      <c r="H4" s="148" t="str">
        <f t="shared" si="0"/>
        <v xml:space="preserve"> [ Insert Quantity ] </v>
      </c>
      <c r="I4" s="148" t="str">
        <f>" [ Insert number of "&amp;+I2&amp;" ] "</f>
        <v xml:space="preserve"> [ Insert number of Affected Parties ] </v>
      </c>
      <c r="J4" s="148" t="str">
        <f t="shared" si="0"/>
        <v xml:space="preserve"> [ Insert Start Date ] </v>
      </c>
      <c r="K4" s="148" t="str">
        <f t="shared" si="0"/>
        <v xml:space="preserve"> [ Insert Delivery Date ] </v>
      </c>
      <c r="L4" s="149"/>
    </row>
    <row r="5" spans="2:12">
      <c r="B5" s="147" t="s">
        <v>195</v>
      </c>
      <c r="C5" s="148" t="s">
        <v>196</v>
      </c>
      <c r="D5" s="148" t="s">
        <v>197</v>
      </c>
      <c r="E5" s="148" t="s">
        <v>198</v>
      </c>
      <c r="F5" s="148" t="s">
        <v>199</v>
      </c>
      <c r="G5" s="148" t="s">
        <v>200</v>
      </c>
      <c r="H5" s="148" t="s">
        <v>201</v>
      </c>
      <c r="I5" s="148" t="s">
        <v>202</v>
      </c>
      <c r="J5" s="148" t="s">
        <v>203</v>
      </c>
      <c r="K5" s="148" t="s">
        <v>204</v>
      </c>
      <c r="L5" s="149"/>
    </row>
    <row r="6" spans="2:12">
      <c r="B6" s="147" t="s">
        <v>195</v>
      </c>
      <c r="C6" s="148" t="s">
        <v>196</v>
      </c>
      <c r="D6" s="148" t="s">
        <v>197</v>
      </c>
      <c r="E6" s="148" t="s">
        <v>198</v>
      </c>
      <c r="F6" s="148" t="s">
        <v>199</v>
      </c>
      <c r="G6" s="148" t="s">
        <v>200</v>
      </c>
      <c r="H6" s="148" t="s">
        <v>201</v>
      </c>
      <c r="I6" s="148" t="s">
        <v>202</v>
      </c>
      <c r="J6" s="148" t="s">
        <v>203</v>
      </c>
      <c r="K6" s="148" t="s">
        <v>204</v>
      </c>
      <c r="L6" s="149"/>
    </row>
    <row r="7" spans="2:12">
      <c r="B7" s="28"/>
      <c r="C7" s="2"/>
      <c r="D7" s="2"/>
      <c r="E7" s="2"/>
      <c r="F7" s="2"/>
      <c r="G7" s="2"/>
      <c r="H7" s="2"/>
      <c r="I7" s="2"/>
      <c r="J7" s="2"/>
      <c r="K7" s="2"/>
      <c r="L7" s="38"/>
    </row>
    <row r="8" spans="2:12" ht="15.75" thickBot="1">
      <c r="B8" s="150"/>
      <c r="C8" s="151"/>
      <c r="D8" s="151"/>
      <c r="E8" s="151"/>
      <c r="F8" s="151"/>
      <c r="G8" s="151"/>
      <c r="H8" s="151"/>
      <c r="I8" s="151"/>
      <c r="J8" s="151"/>
      <c r="K8" s="151"/>
      <c r="L8" s="152"/>
    </row>
    <row r="9" spans="2:12" ht="10.9" customHeight="1" thickBot="1"/>
    <row r="10" spans="2:12">
      <c r="B10" s="153"/>
      <c r="C10" s="70"/>
      <c r="D10" s="70"/>
      <c r="E10" s="70"/>
      <c r="F10" s="70"/>
      <c r="G10" s="154"/>
    </row>
    <row r="11" spans="2:12" ht="120" customHeight="1">
      <c r="B11" s="155" t="s">
        <v>205</v>
      </c>
      <c r="C11" s="156" t="s">
        <v>206</v>
      </c>
      <c r="D11" s="157" t="s">
        <v>207</v>
      </c>
      <c r="E11" s="158" t="s">
        <v>208</v>
      </c>
      <c r="F11" s="159" t="s">
        <v>209</v>
      </c>
      <c r="G11" s="38"/>
      <c r="I11" s="360" t="s">
        <v>471</v>
      </c>
      <c r="J11" s="360"/>
      <c r="K11" s="360"/>
    </row>
    <row r="12" spans="2:12">
      <c r="B12" s="28"/>
      <c r="C12" s="160"/>
      <c r="D12" s="2"/>
      <c r="E12" s="161"/>
      <c r="F12" s="2"/>
      <c r="G12" s="38"/>
    </row>
    <row r="13" spans="2:12">
      <c r="B13" s="155" t="s">
        <v>185</v>
      </c>
      <c r="C13" s="160" t="str">
        <f>+B4</f>
        <v xml:space="preserve"> [ Insert Project Reference ] </v>
      </c>
      <c r="D13" s="2" t="str">
        <f>+B4</f>
        <v xml:space="preserve"> [ Insert Project Reference ] </v>
      </c>
      <c r="E13" s="161" t="str">
        <f>+B4</f>
        <v xml:space="preserve"> [ Insert Project Reference ] </v>
      </c>
      <c r="F13" s="2"/>
      <c r="G13" s="38"/>
    </row>
    <row r="14" spans="2:12">
      <c r="B14" s="155" t="s">
        <v>194</v>
      </c>
      <c r="C14" s="160">
        <f>+VLOOKUP(C13,$B$4:$L$8,$B$1,FALSE)</f>
        <v>0</v>
      </c>
      <c r="D14" s="148"/>
      <c r="E14" s="162"/>
      <c r="F14" s="163" t="str">
        <f>+IF(C14=(D14+E14),"ok",(C14-(D14+E14)))</f>
        <v>ok</v>
      </c>
      <c r="G14" s="38"/>
    </row>
    <row r="15" spans="2:12">
      <c r="B15" s="28"/>
      <c r="C15" s="160"/>
      <c r="D15" s="2"/>
      <c r="E15" s="161"/>
      <c r="F15" s="2"/>
      <c r="G15" s="38"/>
    </row>
    <row r="16" spans="2:12">
      <c r="B16" s="164" t="s">
        <v>210</v>
      </c>
      <c r="C16" s="160"/>
      <c r="D16" s="2"/>
      <c r="E16" s="161"/>
      <c r="F16" s="2"/>
      <c r="G16" s="38"/>
    </row>
    <row r="17" spans="2:7">
      <c r="B17" s="165" t="s">
        <v>211</v>
      </c>
      <c r="C17" s="160"/>
      <c r="D17" s="2"/>
      <c r="E17" s="161"/>
      <c r="F17" s="2"/>
      <c r="G17" s="38"/>
    </row>
    <row r="18" spans="2:7">
      <c r="B18" s="28" t="s">
        <v>212</v>
      </c>
      <c r="C18" s="166"/>
      <c r="D18" s="148"/>
      <c r="E18" s="162"/>
      <c r="F18" s="163" t="str">
        <f t="shared" ref="F18:F22" si="1">+IF(C18=(D18+E18),"ok",(C18-(D18+E18)))</f>
        <v>ok</v>
      </c>
      <c r="G18" s="38"/>
    </row>
    <row r="19" spans="2:7">
      <c r="B19" s="28" t="s">
        <v>213</v>
      </c>
      <c r="C19" s="166"/>
      <c r="D19" s="148"/>
      <c r="E19" s="162"/>
      <c r="F19" s="163" t="str">
        <f t="shared" si="1"/>
        <v>ok</v>
      </c>
      <c r="G19" s="38"/>
    </row>
    <row r="20" spans="2:7">
      <c r="B20" s="28" t="s">
        <v>214</v>
      </c>
      <c r="C20" s="166"/>
      <c r="D20" s="148"/>
      <c r="E20" s="162"/>
      <c r="F20" s="163" t="str">
        <f t="shared" si="1"/>
        <v>ok</v>
      </c>
      <c r="G20" s="38"/>
    </row>
    <row r="21" spans="2:7">
      <c r="B21" s="28" t="s">
        <v>215</v>
      </c>
      <c r="C21" s="166"/>
      <c r="D21" s="148"/>
      <c r="E21" s="162"/>
      <c r="F21" s="163" t="str">
        <f t="shared" si="1"/>
        <v>ok</v>
      </c>
      <c r="G21" s="38"/>
    </row>
    <row r="22" spans="2:7">
      <c r="B22" s="167" t="s">
        <v>216</v>
      </c>
      <c r="C22" s="166"/>
      <c r="D22" s="148"/>
      <c r="E22" s="162"/>
      <c r="F22" s="163" t="str">
        <f t="shared" si="1"/>
        <v>ok</v>
      </c>
      <c r="G22" s="38"/>
    </row>
    <row r="23" spans="2:7">
      <c r="B23" s="28"/>
      <c r="C23" s="160"/>
      <c r="D23" s="2"/>
      <c r="E23" s="161"/>
      <c r="F23" s="2"/>
      <c r="G23" s="38"/>
    </row>
    <row r="24" spans="2:7">
      <c r="B24" s="165" t="s">
        <v>217</v>
      </c>
      <c r="C24" s="160"/>
      <c r="D24" s="2"/>
      <c r="E24" s="161"/>
      <c r="F24" s="2"/>
      <c r="G24" s="38"/>
    </row>
    <row r="25" spans="2:7">
      <c r="B25" s="168" t="s">
        <v>218</v>
      </c>
      <c r="C25" s="166"/>
      <c r="D25" s="148"/>
      <c r="E25" s="162"/>
      <c r="F25" s="163" t="str">
        <f t="shared" ref="F25:F28" si="2">+IF(C25=(D25+E25),"ok",(C25-(D25+E25)))</f>
        <v>ok</v>
      </c>
      <c r="G25" s="38"/>
    </row>
    <row r="26" spans="2:7">
      <c r="B26" s="28" t="s">
        <v>219</v>
      </c>
      <c r="C26" s="166"/>
      <c r="D26" s="148"/>
      <c r="E26" s="162"/>
      <c r="F26" s="163" t="str">
        <f t="shared" si="2"/>
        <v>ok</v>
      </c>
      <c r="G26" s="38"/>
    </row>
    <row r="27" spans="2:7">
      <c r="B27" s="168" t="s">
        <v>220</v>
      </c>
      <c r="C27" s="166"/>
      <c r="D27" s="148"/>
      <c r="E27" s="162"/>
      <c r="F27" s="163" t="str">
        <f t="shared" si="2"/>
        <v>ok</v>
      </c>
      <c r="G27" s="38"/>
    </row>
    <row r="28" spans="2:7">
      <c r="B28" s="167" t="s">
        <v>221</v>
      </c>
      <c r="C28" s="166"/>
      <c r="D28" s="148"/>
      <c r="E28" s="162"/>
      <c r="F28" s="163" t="str">
        <f t="shared" si="2"/>
        <v>ok</v>
      </c>
      <c r="G28" s="38"/>
    </row>
    <row r="29" spans="2:7">
      <c r="B29" s="28"/>
      <c r="C29" s="160"/>
      <c r="D29" s="2"/>
      <c r="E29" s="161"/>
      <c r="F29" s="2"/>
      <c r="G29" s="38"/>
    </row>
    <row r="30" spans="2:7">
      <c r="B30" s="28" t="s">
        <v>194</v>
      </c>
      <c r="C30" s="160">
        <f>SUM(C17:C28)</f>
        <v>0</v>
      </c>
      <c r="D30" s="2">
        <f>SUM(D17:D28)</f>
        <v>0</v>
      </c>
      <c r="E30" s="161">
        <f>SUM(E17:E28)</f>
        <v>0</v>
      </c>
      <c r="F30" s="2"/>
      <c r="G30" s="38"/>
    </row>
    <row r="31" spans="2:7">
      <c r="B31" s="28"/>
      <c r="C31" s="160"/>
      <c r="D31" s="2"/>
      <c r="E31" s="161"/>
      <c r="F31" s="2"/>
      <c r="G31" s="38"/>
    </row>
    <row r="32" spans="2:7">
      <c r="B32" s="164" t="s">
        <v>222</v>
      </c>
      <c r="C32" s="160"/>
      <c r="D32" s="2"/>
      <c r="E32" s="161"/>
      <c r="F32" s="2"/>
      <c r="G32" s="38"/>
    </row>
    <row r="33" spans="2:7">
      <c r="B33" s="28" t="s">
        <v>223</v>
      </c>
      <c r="C33" s="166"/>
      <c r="D33" s="148"/>
      <c r="E33" s="162"/>
      <c r="F33" s="163" t="str">
        <f t="shared" ref="F33:F41" si="3">+IF(C33=(D33+E33),"ok",(C33-(D33+E33)))</f>
        <v>ok</v>
      </c>
      <c r="G33" s="38"/>
    </row>
    <row r="34" spans="2:7">
      <c r="B34" s="28" t="s">
        <v>224</v>
      </c>
      <c r="C34" s="166"/>
      <c r="D34" s="148"/>
      <c r="E34" s="162"/>
      <c r="F34" s="163" t="str">
        <f t="shared" si="3"/>
        <v>ok</v>
      </c>
      <c r="G34" s="38"/>
    </row>
    <row r="35" spans="2:7">
      <c r="B35" s="28" t="s">
        <v>225</v>
      </c>
      <c r="C35" s="166"/>
      <c r="D35" s="148"/>
      <c r="E35" s="162"/>
      <c r="F35" s="163" t="str">
        <f t="shared" si="3"/>
        <v>ok</v>
      </c>
      <c r="G35" s="38"/>
    </row>
    <row r="36" spans="2:7">
      <c r="B36" s="28" t="s">
        <v>226</v>
      </c>
      <c r="C36" s="166"/>
      <c r="D36" s="148"/>
      <c r="E36" s="162"/>
      <c r="F36" s="163" t="str">
        <f t="shared" si="3"/>
        <v>ok</v>
      </c>
      <c r="G36" s="38"/>
    </row>
    <row r="37" spans="2:7">
      <c r="B37" s="28" t="s">
        <v>227</v>
      </c>
      <c r="C37" s="166"/>
      <c r="D37" s="148"/>
      <c r="E37" s="162"/>
      <c r="F37" s="163" t="str">
        <f t="shared" si="3"/>
        <v>ok</v>
      </c>
      <c r="G37" s="38"/>
    </row>
    <row r="38" spans="2:7">
      <c r="B38" s="28" t="s">
        <v>228</v>
      </c>
      <c r="C38" s="166"/>
      <c r="D38" s="148"/>
      <c r="E38" s="162"/>
      <c r="F38" s="163" t="str">
        <f t="shared" si="3"/>
        <v>ok</v>
      </c>
      <c r="G38" s="38"/>
    </row>
    <row r="39" spans="2:7">
      <c r="B39" s="28" t="s">
        <v>6</v>
      </c>
      <c r="C39" s="166"/>
      <c r="D39" s="148"/>
      <c r="E39" s="162"/>
      <c r="F39" s="163" t="str">
        <f t="shared" si="3"/>
        <v>ok</v>
      </c>
      <c r="G39" s="38"/>
    </row>
    <row r="40" spans="2:7">
      <c r="B40" s="28" t="s">
        <v>229</v>
      </c>
      <c r="C40" s="166"/>
      <c r="D40" s="148"/>
      <c r="E40" s="162"/>
      <c r="F40" s="163" t="str">
        <f t="shared" si="3"/>
        <v>ok</v>
      </c>
      <c r="G40" s="38"/>
    </row>
    <row r="41" spans="2:7">
      <c r="B41" s="28" t="s">
        <v>230</v>
      </c>
      <c r="C41" s="166"/>
      <c r="D41" s="148"/>
      <c r="E41" s="162"/>
      <c r="F41" s="163" t="str">
        <f t="shared" si="3"/>
        <v>ok</v>
      </c>
      <c r="G41" s="38"/>
    </row>
    <row r="42" spans="2:7">
      <c r="B42" s="169" t="s">
        <v>194</v>
      </c>
      <c r="C42" s="160">
        <f>SUM(C33:C41)</f>
        <v>0</v>
      </c>
      <c r="D42" s="2">
        <f t="shared" ref="D42:E42" si="4">SUM(D33:D41)</f>
        <v>0</v>
      </c>
      <c r="E42" s="161">
        <f t="shared" si="4"/>
        <v>0</v>
      </c>
      <c r="F42" s="2"/>
      <c r="G42" s="38"/>
    </row>
    <row r="43" spans="2:7">
      <c r="B43" s="28" t="s">
        <v>231</v>
      </c>
      <c r="C43" s="166"/>
      <c r="D43" s="148"/>
      <c r="E43" s="162"/>
      <c r="F43" s="163" t="str">
        <f t="shared" ref="F43:F44" si="5">+IF(C43=(D43+E43),"ok",(C43-(D43+E43)))</f>
        <v>ok</v>
      </c>
      <c r="G43" s="38"/>
    </row>
    <row r="44" spans="2:7">
      <c r="B44" s="28" t="s">
        <v>232</v>
      </c>
      <c r="C44" s="166"/>
      <c r="D44" s="148"/>
      <c r="E44" s="162"/>
      <c r="F44" s="163" t="str">
        <f t="shared" si="5"/>
        <v>ok</v>
      </c>
      <c r="G44" s="38"/>
    </row>
    <row r="45" spans="2:7">
      <c r="B45" s="169" t="s">
        <v>233</v>
      </c>
      <c r="C45" s="160">
        <f>SUM(C42:C44)</f>
        <v>0</v>
      </c>
      <c r="D45" s="2">
        <f t="shared" ref="D45:E45" si="6">SUM(D42:D44)</f>
        <v>0</v>
      </c>
      <c r="E45" s="161">
        <f t="shared" si="6"/>
        <v>0</v>
      </c>
      <c r="F45" s="2"/>
      <c r="G45" s="38"/>
    </row>
    <row r="46" spans="2:7">
      <c r="B46" s="169"/>
      <c r="C46" s="160"/>
      <c r="D46" s="2"/>
      <c r="E46" s="161"/>
      <c r="F46" s="2"/>
      <c r="G46" s="38"/>
    </row>
    <row r="47" spans="2:7">
      <c r="B47" s="164" t="s">
        <v>234</v>
      </c>
      <c r="C47" s="160"/>
      <c r="D47" s="2"/>
      <c r="E47" s="161"/>
      <c r="F47" s="2"/>
      <c r="G47" s="38"/>
    </row>
    <row r="48" spans="2:7">
      <c r="B48" s="28" t="s">
        <v>235</v>
      </c>
      <c r="C48" s="166"/>
      <c r="D48" s="148"/>
      <c r="E48" s="162"/>
      <c r="F48" s="163" t="str">
        <f t="shared" ref="F48:F49" si="7">+IF(C48=(D48+E48),"ok",(C48-(D48+E48)))</f>
        <v>ok</v>
      </c>
      <c r="G48" s="38"/>
    </row>
    <row r="49" spans="2:7">
      <c r="B49" s="168" t="s">
        <v>236</v>
      </c>
      <c r="C49" s="166"/>
      <c r="D49" s="148"/>
      <c r="E49" s="162"/>
      <c r="F49" s="163" t="str">
        <f t="shared" si="7"/>
        <v>ok</v>
      </c>
      <c r="G49" s="38"/>
    </row>
    <row r="50" spans="2:7">
      <c r="B50" s="169" t="s">
        <v>194</v>
      </c>
      <c r="C50" s="160">
        <f>SUM(C47:C49)</f>
        <v>0</v>
      </c>
      <c r="D50" s="2">
        <f t="shared" ref="D50:E50" si="8">SUM(D47:D49)</f>
        <v>0</v>
      </c>
      <c r="E50" s="161">
        <f t="shared" si="8"/>
        <v>0</v>
      </c>
      <c r="F50" s="2"/>
      <c r="G50" s="38"/>
    </row>
    <row r="51" spans="2:7">
      <c r="B51" s="169"/>
      <c r="C51" s="160"/>
      <c r="D51" s="2"/>
      <c r="E51" s="161"/>
      <c r="F51" s="2"/>
      <c r="G51" s="38"/>
    </row>
    <row r="52" spans="2:7">
      <c r="B52" s="159" t="s">
        <v>209</v>
      </c>
      <c r="C52" s="163" t="str">
        <f>+IF(C30=C14,"ok",SUM(C14-C30))</f>
        <v>ok</v>
      </c>
      <c r="D52" s="170" t="str">
        <f>+IF(D30=D14,"ok",SUM(D14-D30))</f>
        <v>ok</v>
      </c>
      <c r="E52" s="171" t="str">
        <f>+IF(E30=E14,"ok",SUM(E14-E30))</f>
        <v>ok</v>
      </c>
      <c r="F52" s="2"/>
      <c r="G52" s="38"/>
    </row>
    <row r="53" spans="2:7">
      <c r="B53" s="159" t="s">
        <v>209</v>
      </c>
      <c r="C53" s="163" t="str">
        <f>+IF(C42=C30,"ok",SUM(C42-C30))</f>
        <v>ok</v>
      </c>
      <c r="D53" s="170" t="str">
        <f>+IF(D42=D30,"ok",SUM(D42-D30))</f>
        <v>ok</v>
      </c>
      <c r="E53" s="171" t="str">
        <f>+IF(E42=E30,"ok",SUM(E42-E30))</f>
        <v>ok</v>
      </c>
      <c r="F53" s="2"/>
      <c r="G53" s="38"/>
    </row>
    <row r="54" spans="2:7">
      <c r="B54" s="159" t="s">
        <v>209</v>
      </c>
      <c r="C54" s="172" t="str">
        <f>+IF(C50=C42,"ok",SUM(C50-C42))</f>
        <v>ok</v>
      </c>
      <c r="D54" s="173" t="str">
        <f>+IF(D50=D42,"ok",SUM(D50-D42))</f>
        <v>ok</v>
      </c>
      <c r="E54" s="174" t="str">
        <f>+IF(E50=E42,"ok",SUM(E50-E42))</f>
        <v>ok</v>
      </c>
      <c r="F54" s="2"/>
      <c r="G54" s="38"/>
    </row>
    <row r="55" spans="2:7" ht="15.75" thickBot="1">
      <c r="B55" s="150"/>
      <c r="C55" s="151"/>
      <c r="D55" s="151"/>
      <c r="E55" s="151"/>
      <c r="F55" s="151"/>
      <c r="G55" s="152"/>
    </row>
  </sheetData>
  <mergeCells count="1">
    <mergeCell ref="I11:K11"/>
  </mergeCells>
  <pageMargins left="0.70866141732283472" right="0.70866141732283472" top="0.74803149606299213" bottom="0.74803149606299213" header="0.31496062992125984" footer="0.31496062992125984"/>
  <pageSetup paperSize="8" scale="83" orientation="landscape" r:id="rId1"/>
</worksheet>
</file>

<file path=xl/worksheets/sheet12.xml><?xml version="1.0" encoding="utf-8"?>
<worksheet xmlns="http://schemas.openxmlformats.org/spreadsheetml/2006/main" xmlns:r="http://schemas.openxmlformats.org/officeDocument/2006/relationships">
  <sheetPr>
    <tabColor rgb="FF00B050"/>
    <pageSetUpPr fitToPage="1"/>
  </sheetPr>
  <dimension ref="B2:G33"/>
  <sheetViews>
    <sheetView workbookViewId="0">
      <selection activeCell="A28" sqref="A28"/>
    </sheetView>
  </sheetViews>
  <sheetFormatPr defaultRowHeight="15"/>
  <cols>
    <col min="1" max="1" width="9.140625" style="1"/>
    <col min="2" max="2" width="34.85546875" style="1" customWidth="1"/>
    <col min="3" max="3" width="60.28515625" style="1" customWidth="1"/>
    <col min="4" max="4" width="22.28515625" style="1" customWidth="1"/>
    <col min="5" max="5" width="16.28515625" style="1" customWidth="1"/>
    <col min="6" max="6" width="20.42578125" style="1" customWidth="1"/>
    <col min="7" max="7" width="56.42578125" style="1" customWidth="1"/>
    <col min="8" max="16384" width="9.140625" style="1"/>
  </cols>
  <sheetData>
    <row r="2" spans="2:7">
      <c r="B2" s="361" t="s">
        <v>369</v>
      </c>
      <c r="C2" s="372" t="s">
        <v>377</v>
      </c>
      <c r="D2" s="366" t="s">
        <v>378</v>
      </c>
      <c r="E2" s="366" t="s">
        <v>1</v>
      </c>
      <c r="F2" s="366" t="s">
        <v>380</v>
      </c>
      <c r="G2" s="368" t="s">
        <v>379</v>
      </c>
    </row>
    <row r="3" spans="2:7" ht="30" customHeight="1">
      <c r="B3" s="362"/>
      <c r="C3" s="373"/>
      <c r="D3" s="367"/>
      <c r="E3" s="367"/>
      <c r="F3" s="367"/>
      <c r="G3" s="369"/>
    </row>
    <row r="4" spans="2:7" ht="19.5" customHeight="1">
      <c r="B4" s="363" t="s">
        <v>370</v>
      </c>
      <c r="C4" s="267" t="s">
        <v>396</v>
      </c>
      <c r="D4" s="271">
        <v>0.97350000000000003</v>
      </c>
      <c r="E4" s="2"/>
      <c r="F4" s="2"/>
      <c r="G4" s="269" t="s">
        <v>381</v>
      </c>
    </row>
    <row r="5" spans="2:7" ht="19.5" customHeight="1">
      <c r="B5" s="363"/>
      <c r="C5" s="267" t="s">
        <v>397</v>
      </c>
      <c r="D5" s="271" t="s">
        <v>398</v>
      </c>
      <c r="E5" s="2"/>
      <c r="F5" s="2"/>
      <c r="G5" s="270" t="s">
        <v>381</v>
      </c>
    </row>
    <row r="6" spans="2:7" ht="19.5" customHeight="1">
      <c r="B6" s="363"/>
      <c r="C6" s="267" t="s">
        <v>399</v>
      </c>
      <c r="D6" s="271" t="s">
        <v>400</v>
      </c>
      <c r="E6" s="2"/>
      <c r="F6" s="2"/>
      <c r="G6" s="270" t="s">
        <v>381</v>
      </c>
    </row>
    <row r="7" spans="2:7" ht="19.5" customHeight="1">
      <c r="B7" s="363"/>
      <c r="C7" s="267" t="s">
        <v>375</v>
      </c>
      <c r="D7" s="271">
        <v>6.9000000000000006E-2</v>
      </c>
      <c r="E7" s="2"/>
      <c r="F7" s="2"/>
      <c r="G7" s="270" t="s">
        <v>401</v>
      </c>
    </row>
    <row r="8" spans="2:7" ht="19.5" customHeight="1">
      <c r="B8" s="363"/>
      <c r="C8" s="267" t="s">
        <v>376</v>
      </c>
      <c r="D8" s="272" t="s">
        <v>383</v>
      </c>
      <c r="E8" s="2"/>
      <c r="F8" s="2"/>
      <c r="G8" s="270" t="s">
        <v>382</v>
      </c>
    </row>
    <row r="9" spans="2:7" ht="19.5" customHeight="1">
      <c r="B9" s="363"/>
      <c r="C9" s="370" t="s">
        <v>402</v>
      </c>
      <c r="D9" s="272" t="s">
        <v>384</v>
      </c>
      <c r="E9" s="2"/>
      <c r="F9" s="2"/>
      <c r="G9" s="270" t="s">
        <v>382</v>
      </c>
    </row>
    <row r="10" spans="2:7" ht="19.5" customHeight="1">
      <c r="B10" s="364"/>
      <c r="C10" s="371"/>
      <c r="D10" s="273" t="s">
        <v>385</v>
      </c>
      <c r="E10" s="124"/>
      <c r="F10" s="124"/>
      <c r="G10" s="125"/>
    </row>
    <row r="11" spans="2:7" ht="28.5" customHeight="1">
      <c r="B11" s="365" t="s">
        <v>371</v>
      </c>
      <c r="C11" s="229" t="s">
        <v>386</v>
      </c>
      <c r="D11" s="274">
        <v>0</v>
      </c>
      <c r="E11" s="190"/>
      <c r="F11" s="190"/>
      <c r="G11" s="268" t="s">
        <v>381</v>
      </c>
    </row>
    <row r="12" spans="2:7" ht="28.5" customHeight="1">
      <c r="B12" s="363"/>
      <c r="C12" s="267" t="s">
        <v>387</v>
      </c>
      <c r="D12" s="272" t="s">
        <v>388</v>
      </c>
      <c r="E12" s="2"/>
      <c r="F12" s="2"/>
      <c r="G12" s="275" t="s">
        <v>381</v>
      </c>
    </row>
    <row r="13" spans="2:7" ht="8.25" customHeight="1">
      <c r="B13" s="363"/>
      <c r="C13" s="267"/>
      <c r="D13" s="2"/>
      <c r="E13" s="2"/>
      <c r="F13" s="2"/>
      <c r="G13" s="122"/>
    </row>
    <row r="14" spans="2:7" ht="19.5" customHeight="1">
      <c r="B14" s="365" t="s">
        <v>372</v>
      </c>
      <c r="C14" s="229" t="s">
        <v>389</v>
      </c>
      <c r="D14" s="277">
        <v>0.88</v>
      </c>
      <c r="E14" s="190"/>
      <c r="F14" s="190"/>
      <c r="G14" s="268" t="s">
        <v>394</v>
      </c>
    </row>
    <row r="15" spans="2:7" ht="19.5" customHeight="1">
      <c r="B15" s="363"/>
      <c r="C15" s="267" t="s">
        <v>390</v>
      </c>
      <c r="D15" s="278">
        <v>0.68</v>
      </c>
      <c r="E15" s="2"/>
      <c r="F15" s="2"/>
      <c r="G15" s="275" t="s">
        <v>394</v>
      </c>
    </row>
    <row r="16" spans="2:7" ht="19.5" customHeight="1">
      <c r="B16" s="363"/>
      <c r="C16" s="267" t="s">
        <v>391</v>
      </c>
      <c r="D16" s="278">
        <v>0.82</v>
      </c>
      <c r="E16" s="2"/>
      <c r="F16" s="2"/>
      <c r="G16" s="275" t="s">
        <v>394</v>
      </c>
    </row>
    <row r="17" spans="2:7" ht="19.5" customHeight="1">
      <c r="B17" s="363"/>
      <c r="C17" s="267" t="s">
        <v>392</v>
      </c>
      <c r="D17" s="278">
        <v>0.73</v>
      </c>
      <c r="E17" s="2"/>
      <c r="F17" s="2"/>
      <c r="G17" s="275" t="s">
        <v>394</v>
      </c>
    </row>
    <row r="18" spans="2:7" ht="19.5" customHeight="1">
      <c r="B18" s="364"/>
      <c r="C18" s="232" t="s">
        <v>393</v>
      </c>
      <c r="D18" s="279">
        <v>0.88</v>
      </c>
      <c r="E18" s="124"/>
      <c r="F18" s="124"/>
      <c r="G18" s="276" t="s">
        <v>394</v>
      </c>
    </row>
    <row r="19" spans="2:7" ht="19.5" customHeight="1">
      <c r="B19" s="365" t="s">
        <v>373</v>
      </c>
      <c r="C19" s="377" t="s">
        <v>395</v>
      </c>
      <c r="D19" s="380">
        <v>1</v>
      </c>
      <c r="E19" s="381"/>
      <c r="F19" s="381"/>
      <c r="G19" s="374" t="s">
        <v>403</v>
      </c>
    </row>
    <row r="20" spans="2:7" ht="19.5" customHeight="1">
      <c r="B20" s="363"/>
      <c r="C20" s="370"/>
      <c r="D20" s="344"/>
      <c r="E20" s="382"/>
      <c r="F20" s="382"/>
      <c r="G20" s="375"/>
    </row>
    <row r="21" spans="2:7" ht="19.5" customHeight="1">
      <c r="B21" s="363"/>
      <c r="C21" s="370"/>
      <c r="D21" s="344"/>
      <c r="E21" s="382"/>
      <c r="F21" s="382"/>
      <c r="G21" s="375"/>
    </row>
    <row r="22" spans="2:7" ht="19.5" customHeight="1">
      <c r="B22" s="363"/>
      <c r="C22" s="370"/>
      <c r="D22" s="344"/>
      <c r="E22" s="382"/>
      <c r="F22" s="382"/>
      <c r="G22" s="375"/>
    </row>
    <row r="23" spans="2:7" ht="19.5" customHeight="1">
      <c r="B23" s="364"/>
      <c r="C23" s="371"/>
      <c r="D23" s="379"/>
      <c r="E23" s="383"/>
      <c r="F23" s="383"/>
      <c r="G23" s="376"/>
    </row>
    <row r="24" spans="2:7" ht="19.5" customHeight="1">
      <c r="B24" s="365" t="s">
        <v>406</v>
      </c>
      <c r="C24" s="287" t="s">
        <v>407</v>
      </c>
      <c r="D24" s="290" t="s">
        <v>410</v>
      </c>
      <c r="E24" s="288"/>
      <c r="F24" s="288"/>
      <c r="G24" s="286" t="s">
        <v>413</v>
      </c>
    </row>
    <row r="25" spans="2:7" ht="19.5" customHeight="1">
      <c r="B25" s="363"/>
      <c r="C25" s="287"/>
      <c r="D25" s="285"/>
      <c r="E25" s="288"/>
      <c r="F25" s="288"/>
      <c r="G25" s="286" t="s">
        <v>412</v>
      </c>
    </row>
    <row r="26" spans="2:7" ht="7.5" customHeight="1">
      <c r="B26" s="363"/>
      <c r="G26" s="122"/>
    </row>
    <row r="27" spans="2:7" ht="19.5" customHeight="1">
      <c r="B27" s="363"/>
      <c r="C27" s="287" t="s">
        <v>408</v>
      </c>
      <c r="D27" s="289" t="s">
        <v>409</v>
      </c>
      <c r="E27" s="288"/>
      <c r="F27" s="288"/>
      <c r="G27" s="286" t="s">
        <v>411</v>
      </c>
    </row>
    <row r="28" spans="2:7" ht="19.5" customHeight="1">
      <c r="B28" s="364"/>
      <c r="C28" s="287"/>
      <c r="D28" s="285"/>
      <c r="E28" s="288"/>
      <c r="F28" s="288"/>
      <c r="G28" s="286" t="s">
        <v>414</v>
      </c>
    </row>
    <row r="29" spans="2:7" ht="19.5" customHeight="1">
      <c r="B29" s="365" t="s">
        <v>374</v>
      </c>
      <c r="C29" s="377" t="s">
        <v>404</v>
      </c>
      <c r="D29" s="378">
        <v>2019</v>
      </c>
      <c r="E29" s="280"/>
      <c r="F29" s="281"/>
      <c r="G29" s="374" t="s">
        <v>405</v>
      </c>
    </row>
    <row r="30" spans="2:7" ht="19.5" customHeight="1">
      <c r="B30" s="363"/>
      <c r="C30" s="370"/>
      <c r="D30" s="344"/>
      <c r="E30" s="282"/>
      <c r="F30" s="75"/>
      <c r="G30" s="375"/>
    </row>
    <row r="31" spans="2:7" ht="19.5" customHeight="1">
      <c r="B31" s="363"/>
      <c r="C31" s="370"/>
      <c r="D31" s="344"/>
      <c r="E31" s="282"/>
      <c r="F31" s="75"/>
      <c r="G31" s="375"/>
    </row>
    <row r="32" spans="2:7" ht="19.5" customHeight="1">
      <c r="B32" s="363"/>
      <c r="C32" s="370"/>
      <c r="D32" s="344"/>
      <c r="E32" s="282"/>
      <c r="F32" s="75"/>
      <c r="G32" s="375"/>
    </row>
    <row r="33" spans="2:7" ht="19.5" customHeight="1">
      <c r="B33" s="364"/>
      <c r="C33" s="371"/>
      <c r="D33" s="379"/>
      <c r="E33" s="283"/>
      <c r="F33" s="284"/>
      <c r="G33" s="376"/>
    </row>
  </sheetData>
  <mergeCells count="21">
    <mergeCell ref="G19:G23"/>
    <mergeCell ref="C29:C33"/>
    <mergeCell ref="D29:D33"/>
    <mergeCell ref="G29:G33"/>
    <mergeCell ref="B29:B33"/>
    <mergeCell ref="C19:C23"/>
    <mergeCell ref="D19:D23"/>
    <mergeCell ref="E19:E23"/>
    <mergeCell ref="F19:F23"/>
    <mergeCell ref="B24:B28"/>
    <mergeCell ref="F2:F3"/>
    <mergeCell ref="D2:D3"/>
    <mergeCell ref="E2:E3"/>
    <mergeCell ref="G2:G3"/>
    <mergeCell ref="C9:C10"/>
    <mergeCell ref="C2:C3"/>
    <mergeCell ref="B2:B3"/>
    <mergeCell ref="B4:B10"/>
    <mergeCell ref="B11:B13"/>
    <mergeCell ref="B14:B18"/>
    <mergeCell ref="B19:B23"/>
  </mergeCells>
  <pageMargins left="0.70866141732283472" right="0.70866141732283472" top="0.74803149606299213" bottom="0.74803149606299213" header="0.31496062992125984" footer="0.31496062992125984"/>
  <pageSetup paperSize="9" scale="62" orientation="landscape" r:id="rId1"/>
</worksheet>
</file>

<file path=xl/worksheets/sheet2.xml><?xml version="1.0" encoding="utf-8"?>
<worksheet xmlns="http://schemas.openxmlformats.org/spreadsheetml/2006/main" xmlns:r="http://schemas.openxmlformats.org/officeDocument/2006/relationships">
  <sheetPr>
    <tabColor rgb="FF00B050"/>
    <pageSetUpPr fitToPage="1"/>
  </sheetPr>
  <dimension ref="B2:J54"/>
  <sheetViews>
    <sheetView workbookViewId="0">
      <selection activeCell="F24" sqref="F24"/>
    </sheetView>
  </sheetViews>
  <sheetFormatPr defaultRowHeight="15"/>
  <cols>
    <col min="1" max="1" width="9.140625" style="43"/>
    <col min="2" max="2" width="42.7109375" style="43" customWidth="1"/>
    <col min="3" max="3" width="16.28515625" style="43" customWidth="1"/>
    <col min="4" max="4" width="17" style="43" customWidth="1"/>
    <col min="5" max="5" width="9.140625" style="43"/>
    <col min="6" max="6" width="29.42578125" style="43" bestFit="1" customWidth="1"/>
    <col min="7" max="7" width="29.28515625" style="43" customWidth="1"/>
    <col min="8" max="8" width="20.42578125" style="43" customWidth="1"/>
    <col min="9" max="9" width="20" style="43" customWidth="1"/>
    <col min="10" max="16384" width="9.140625" style="43"/>
  </cols>
  <sheetData>
    <row r="2" spans="2:10" ht="18.75">
      <c r="B2" s="4" t="s">
        <v>90</v>
      </c>
      <c r="G2" s="4"/>
    </row>
    <row r="3" spans="2:10" ht="15" customHeight="1">
      <c r="B3" s="57"/>
      <c r="C3" s="341" t="s">
        <v>63</v>
      </c>
      <c r="D3" s="341" t="s">
        <v>64</v>
      </c>
      <c r="G3" s="114"/>
      <c r="H3" s="343"/>
      <c r="I3" s="343"/>
      <c r="J3" s="18"/>
    </row>
    <row r="4" spans="2:10">
      <c r="B4" s="58" t="s">
        <v>65</v>
      </c>
      <c r="C4" s="342"/>
      <c r="D4" s="342"/>
      <c r="G4" s="114"/>
      <c r="H4" s="344"/>
      <c r="I4" s="344"/>
      <c r="J4" s="18"/>
    </row>
    <row r="5" spans="2:10">
      <c r="B5" s="50" t="s">
        <v>66</v>
      </c>
      <c r="C5" s="56"/>
      <c r="D5" s="56"/>
      <c r="F5" s="18"/>
      <c r="G5" s="49"/>
      <c r="H5" s="115"/>
      <c r="I5" s="115"/>
      <c r="J5" s="18"/>
    </row>
    <row r="6" spans="2:10">
      <c r="B6" s="51"/>
      <c r="C6" s="44"/>
      <c r="D6" s="44"/>
      <c r="F6" s="49"/>
      <c r="G6" s="18"/>
      <c r="H6" s="18"/>
      <c r="I6" s="18"/>
      <c r="J6" s="18"/>
    </row>
    <row r="7" spans="2:10">
      <c r="B7" s="51" t="s">
        <v>67</v>
      </c>
      <c r="C7" s="63"/>
      <c r="D7" s="87"/>
      <c r="F7" s="18"/>
      <c r="G7" s="18"/>
      <c r="H7" s="63"/>
      <c r="I7" s="63"/>
      <c r="J7" s="18"/>
    </row>
    <row r="8" spans="2:10">
      <c r="B8" s="51" t="s">
        <v>68</v>
      </c>
      <c r="C8" s="63"/>
      <c r="D8" s="88"/>
      <c r="F8" s="18"/>
      <c r="G8" s="18"/>
      <c r="H8" s="63"/>
      <c r="I8" s="63"/>
      <c r="J8" s="18"/>
    </row>
    <row r="9" spans="2:10">
      <c r="B9" s="52" t="s">
        <v>69</v>
      </c>
      <c r="C9" s="45">
        <f>SUM(C7:C8)</f>
        <v>0</v>
      </c>
      <c r="D9" s="45">
        <f>SUM(D7:D8)</f>
        <v>0</v>
      </c>
      <c r="F9" s="18"/>
      <c r="G9" s="116"/>
      <c r="H9" s="117"/>
      <c r="I9" s="117"/>
      <c r="J9" s="18"/>
    </row>
    <row r="10" spans="2:10">
      <c r="B10" s="51"/>
      <c r="C10" s="44"/>
      <c r="D10" s="44"/>
      <c r="F10" s="18"/>
      <c r="G10" s="18"/>
      <c r="H10" s="18"/>
      <c r="I10" s="18"/>
      <c r="J10" s="18"/>
    </row>
    <row r="11" spans="2:10">
      <c r="B11" s="53" t="s">
        <v>17</v>
      </c>
      <c r="C11" s="44"/>
      <c r="D11" s="44"/>
      <c r="F11" s="18"/>
      <c r="G11" s="49"/>
      <c r="H11" s="18"/>
      <c r="I11" s="18"/>
      <c r="J11" s="18"/>
    </row>
    <row r="12" spans="2:10">
      <c r="B12" s="51" t="s">
        <v>13</v>
      </c>
      <c r="C12" s="44"/>
      <c r="D12" s="44"/>
      <c r="F12" s="18"/>
      <c r="G12" s="18"/>
      <c r="H12" s="18"/>
      <c r="I12" s="18"/>
      <c r="J12" s="18"/>
    </row>
    <row r="13" spans="2:10">
      <c r="B13" s="91" t="s">
        <v>70</v>
      </c>
      <c r="C13" s="87"/>
      <c r="D13" s="87"/>
      <c r="F13" s="18"/>
      <c r="G13" s="74"/>
      <c r="H13" s="63"/>
      <c r="I13" s="63"/>
      <c r="J13" s="18"/>
    </row>
    <row r="14" spans="2:10">
      <c r="B14" s="91" t="s">
        <v>71</v>
      </c>
      <c r="C14" s="87"/>
      <c r="D14" s="87"/>
      <c r="G14" s="74"/>
      <c r="H14" s="63"/>
      <c r="I14" s="63"/>
      <c r="J14" s="18"/>
    </row>
    <row r="15" spans="2:10">
      <c r="B15" s="91" t="s">
        <v>72</v>
      </c>
      <c r="C15" s="87"/>
      <c r="D15" s="87"/>
      <c r="G15" s="74"/>
      <c r="H15" s="63"/>
      <c r="I15" s="63"/>
      <c r="J15" s="18"/>
    </row>
    <row r="16" spans="2:10">
      <c r="B16" s="91" t="s">
        <v>73</v>
      </c>
      <c r="C16" s="87"/>
      <c r="D16" s="87"/>
      <c r="F16" s="43" t="s">
        <v>13</v>
      </c>
      <c r="G16" s="74"/>
      <c r="H16" s="63"/>
      <c r="I16" s="63"/>
      <c r="J16" s="18"/>
    </row>
    <row r="17" spans="2:10">
      <c r="B17" s="91" t="s">
        <v>74</v>
      </c>
      <c r="C17" s="87"/>
      <c r="D17" s="87"/>
      <c r="G17" s="74"/>
      <c r="H17" s="63"/>
      <c r="I17" s="63"/>
      <c r="J17" s="18"/>
    </row>
    <row r="18" spans="2:10">
      <c r="B18" s="51"/>
      <c r="C18" s="88"/>
      <c r="D18" s="88"/>
      <c r="G18" s="18"/>
      <c r="H18" s="63"/>
      <c r="I18" s="63"/>
      <c r="J18" s="18"/>
    </row>
    <row r="19" spans="2:10">
      <c r="B19" s="53" t="s">
        <v>18</v>
      </c>
      <c r="C19" s="45">
        <f>SUM(C13:C18)</f>
        <v>0</v>
      </c>
      <c r="D19" s="45">
        <f>SUM(D13:D18)</f>
        <v>0</v>
      </c>
      <c r="G19" s="49"/>
      <c r="H19" s="117"/>
      <c r="I19" s="117"/>
      <c r="J19" s="18"/>
    </row>
    <row r="20" spans="2:10">
      <c r="B20" s="51"/>
      <c r="C20" s="44"/>
      <c r="D20" s="44"/>
      <c r="G20" s="18"/>
      <c r="H20" s="18"/>
      <c r="I20" s="18"/>
      <c r="J20" s="18"/>
    </row>
    <row r="21" spans="2:10">
      <c r="B21" s="53" t="s">
        <v>19</v>
      </c>
      <c r="C21" s="46">
        <f>C19+C9</f>
        <v>0</v>
      </c>
      <c r="D21" s="46">
        <f>D19+D9</f>
        <v>0</v>
      </c>
      <c r="G21" s="49"/>
      <c r="H21" s="118"/>
      <c r="I21" s="118"/>
      <c r="J21" s="18"/>
    </row>
    <row r="22" spans="2:10">
      <c r="B22" s="54"/>
      <c r="C22" s="47"/>
      <c r="D22" s="47"/>
      <c r="G22" s="18"/>
      <c r="H22" s="18"/>
      <c r="I22" s="18"/>
      <c r="J22" s="18"/>
    </row>
    <row r="23" spans="2:10">
      <c r="B23" s="50" t="s">
        <v>75</v>
      </c>
      <c r="C23" s="48"/>
      <c r="D23" s="48"/>
      <c r="G23" s="18"/>
      <c r="H23" s="18"/>
      <c r="I23" s="18"/>
      <c r="J23" s="18"/>
    </row>
    <row r="24" spans="2:10">
      <c r="B24" s="51"/>
      <c r="C24" s="51"/>
      <c r="D24" s="44"/>
      <c r="G24" s="18"/>
      <c r="H24" s="18"/>
      <c r="I24" s="18"/>
      <c r="J24" s="18"/>
    </row>
    <row r="25" spans="2:10">
      <c r="B25" s="91" t="s">
        <v>76</v>
      </c>
      <c r="C25" s="87"/>
      <c r="D25" s="87"/>
    </row>
    <row r="26" spans="2:10">
      <c r="B26" s="91" t="s">
        <v>77</v>
      </c>
      <c r="C26" s="87"/>
      <c r="D26" s="87"/>
    </row>
    <row r="27" spans="2:10">
      <c r="B27" s="91" t="s">
        <v>78</v>
      </c>
      <c r="C27" s="87"/>
      <c r="D27" s="87"/>
    </row>
    <row r="28" spans="2:10">
      <c r="B28" s="91" t="s">
        <v>79</v>
      </c>
      <c r="C28" s="87"/>
      <c r="D28" s="87"/>
    </row>
    <row r="29" spans="2:10">
      <c r="B29" s="51"/>
      <c r="C29" s="87"/>
      <c r="D29" s="87"/>
    </row>
    <row r="30" spans="2:10">
      <c r="B30" s="53" t="s">
        <v>80</v>
      </c>
      <c r="C30" s="45">
        <f>SUM(C24:C29)</f>
        <v>0</v>
      </c>
      <c r="D30" s="45">
        <f>SUM(D24:D29)</f>
        <v>0</v>
      </c>
    </row>
    <row r="31" spans="2:10">
      <c r="B31" s="51"/>
      <c r="C31" s="87"/>
      <c r="D31" s="87"/>
    </row>
    <row r="32" spans="2:10">
      <c r="B32" s="53" t="s">
        <v>22</v>
      </c>
      <c r="C32" s="44"/>
      <c r="D32" s="44"/>
    </row>
    <row r="33" spans="2:5">
      <c r="B33" s="53"/>
      <c r="C33" s="51"/>
      <c r="D33" s="44"/>
    </row>
    <row r="34" spans="2:5">
      <c r="B34" s="91" t="s">
        <v>81</v>
      </c>
      <c r="C34" s="89"/>
      <c r="D34" s="89"/>
      <c r="E34" s="89"/>
    </row>
    <row r="35" spans="2:5">
      <c r="B35" s="91" t="s">
        <v>82</v>
      </c>
      <c r="C35" s="89"/>
      <c r="D35" s="89"/>
      <c r="E35" s="89"/>
    </row>
    <row r="36" spans="2:5">
      <c r="B36" s="91" t="s">
        <v>83</v>
      </c>
      <c r="C36" s="89"/>
      <c r="D36" s="89"/>
      <c r="E36" s="89"/>
    </row>
    <row r="37" spans="2:5">
      <c r="B37" s="91" t="s">
        <v>84</v>
      </c>
      <c r="C37" s="85"/>
      <c r="D37" s="85"/>
      <c r="E37" s="89"/>
    </row>
    <row r="38" spans="2:5">
      <c r="B38" s="89"/>
      <c r="C38" s="86"/>
      <c r="D38" s="86"/>
      <c r="E38" s="89"/>
    </row>
    <row r="39" spans="2:5">
      <c r="B39" s="53" t="s">
        <v>23</v>
      </c>
      <c r="C39" s="45">
        <f>SUM(C34:C38)</f>
        <v>0</v>
      </c>
      <c r="D39" s="45">
        <f>SUM(D34:D38)</f>
        <v>0</v>
      </c>
    </row>
    <row r="40" spans="2:5">
      <c r="B40" s="51"/>
      <c r="C40" s="44"/>
      <c r="D40" s="44"/>
    </row>
    <row r="41" spans="2:5">
      <c r="B41" s="92" t="s">
        <v>20</v>
      </c>
      <c r="C41" s="51"/>
      <c r="D41" s="44"/>
    </row>
    <row r="42" spans="2:5">
      <c r="B42" s="51"/>
      <c r="C42" s="51"/>
      <c r="D42" s="44"/>
    </row>
    <row r="43" spans="2:5">
      <c r="B43" s="91" t="s">
        <v>85</v>
      </c>
      <c r="C43" s="51"/>
      <c r="D43" s="44"/>
    </row>
    <row r="44" spans="2:5">
      <c r="B44" s="91" t="s">
        <v>86</v>
      </c>
      <c r="C44" s="51"/>
      <c r="D44" s="44"/>
    </row>
    <row r="45" spans="2:5">
      <c r="B45" s="91" t="s">
        <v>87</v>
      </c>
      <c r="C45" s="51"/>
      <c r="D45" s="44"/>
    </row>
    <row r="46" spans="2:5">
      <c r="B46" s="91" t="s">
        <v>88</v>
      </c>
      <c r="C46" s="51"/>
      <c r="D46" s="44"/>
    </row>
    <row r="47" spans="2:5">
      <c r="B47" s="91" t="s">
        <v>82</v>
      </c>
      <c r="C47" s="51"/>
      <c r="D47" s="44"/>
    </row>
    <row r="48" spans="2:5">
      <c r="B48" s="51"/>
      <c r="C48" s="44"/>
      <c r="D48" s="44"/>
    </row>
    <row r="49" spans="2:4">
      <c r="B49" s="53" t="s">
        <v>21</v>
      </c>
      <c r="C49" s="45">
        <f>SUM(C43:C48)</f>
        <v>0</v>
      </c>
      <c r="D49" s="45">
        <f>SUM(D43:D48)</f>
        <v>0</v>
      </c>
    </row>
    <row r="50" spans="2:4">
      <c r="B50" s="53"/>
      <c r="C50" s="93"/>
      <c r="D50" s="93"/>
    </row>
    <row r="51" spans="2:4">
      <c r="B51" s="53" t="s">
        <v>89</v>
      </c>
      <c r="C51" s="90">
        <f>C39+C49</f>
        <v>0</v>
      </c>
      <c r="D51" s="45">
        <f>D39+D49</f>
        <v>0</v>
      </c>
    </row>
    <row r="52" spans="2:4">
      <c r="B52" s="53"/>
      <c r="C52" s="44"/>
      <c r="D52" s="44"/>
    </row>
    <row r="53" spans="2:4">
      <c r="B53" s="51"/>
      <c r="C53" s="44"/>
      <c r="D53" s="44"/>
    </row>
    <row r="54" spans="2:4">
      <c r="B54" s="55" t="s">
        <v>24</v>
      </c>
      <c r="C54" s="46">
        <f>C30+C51</f>
        <v>0</v>
      </c>
      <c r="D54" s="46">
        <f>D30+D51</f>
        <v>0</v>
      </c>
    </row>
  </sheetData>
  <mergeCells count="4">
    <mergeCell ref="C3:C4"/>
    <mergeCell ref="D3:D4"/>
    <mergeCell ref="H3:H4"/>
    <mergeCell ref="I3:I4"/>
  </mergeCells>
  <pageMargins left="0.70866141732283472" right="0.70866141732283472" top="0.74803149606299213" bottom="0.74803149606299213"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sheetPr>
    <tabColor rgb="FF00B050"/>
    <pageSetUpPr fitToPage="1"/>
  </sheetPr>
  <dimension ref="B2:H24"/>
  <sheetViews>
    <sheetView workbookViewId="0">
      <selection activeCell="B37" sqref="B37"/>
    </sheetView>
  </sheetViews>
  <sheetFormatPr defaultRowHeight="15"/>
  <cols>
    <col min="1" max="1" width="9.140625" style="1"/>
    <col min="2" max="2" width="64.140625" style="1" customWidth="1"/>
    <col min="3" max="5" width="13.5703125" style="1" customWidth="1"/>
    <col min="6" max="6" width="13.28515625" style="1" customWidth="1"/>
    <col min="7" max="7" width="13.42578125" style="1" customWidth="1"/>
    <col min="8" max="8" width="15.7109375" style="1" customWidth="1"/>
    <col min="9" max="16384" width="9.140625" style="1"/>
  </cols>
  <sheetData>
    <row r="2" spans="2:8" ht="18.75">
      <c r="B2" s="4" t="s">
        <v>91</v>
      </c>
    </row>
    <row r="3" spans="2:8" ht="15.75" thickBot="1"/>
    <row r="4" spans="2:8">
      <c r="B4" s="94" t="s">
        <v>92</v>
      </c>
      <c r="C4" s="95"/>
      <c r="D4" s="95"/>
      <c r="E4" s="95"/>
      <c r="F4" s="95"/>
      <c r="G4" s="95"/>
      <c r="H4" s="96"/>
    </row>
    <row r="5" spans="2:8" ht="15.75" thickBot="1">
      <c r="B5" s="97"/>
      <c r="C5" s="98" t="s">
        <v>105</v>
      </c>
      <c r="D5" s="98" t="s">
        <v>106</v>
      </c>
      <c r="E5" s="98" t="s">
        <v>93</v>
      </c>
      <c r="F5" s="98" t="s">
        <v>94</v>
      </c>
      <c r="G5" s="98" t="s">
        <v>95</v>
      </c>
      <c r="H5" s="99" t="s">
        <v>96</v>
      </c>
    </row>
    <row r="6" spans="2:8">
      <c r="B6" s="29" t="s">
        <v>74</v>
      </c>
      <c r="C6" s="100"/>
      <c r="D6" s="100"/>
      <c r="E6" s="100">
        <v>247</v>
      </c>
      <c r="F6" s="100">
        <v>7364</v>
      </c>
      <c r="G6" s="100">
        <v>864</v>
      </c>
      <c r="H6" s="101">
        <v>1758</v>
      </c>
    </row>
    <row r="7" spans="2:8">
      <c r="B7" s="26" t="s">
        <v>97</v>
      </c>
      <c r="C7" s="3"/>
      <c r="D7" s="3"/>
      <c r="E7" s="3">
        <v>16593</v>
      </c>
      <c r="F7" s="3">
        <v>14151</v>
      </c>
      <c r="G7" s="3">
        <v>12548</v>
      </c>
      <c r="H7" s="102">
        <v>19246</v>
      </c>
    </row>
    <row r="8" spans="2:8">
      <c r="B8" s="26" t="s">
        <v>73</v>
      </c>
      <c r="C8" s="3"/>
      <c r="D8" s="3"/>
      <c r="E8" s="3"/>
      <c r="F8" s="3"/>
      <c r="G8" s="3">
        <v>1343</v>
      </c>
      <c r="H8" s="102"/>
    </row>
    <row r="9" spans="2:8">
      <c r="B9" s="26" t="s">
        <v>98</v>
      </c>
      <c r="C9" s="3"/>
      <c r="D9" s="3"/>
      <c r="E9" s="3"/>
      <c r="F9" s="3"/>
      <c r="G9" s="3">
        <v>4950</v>
      </c>
      <c r="H9" s="102"/>
    </row>
    <row r="10" spans="2:8" ht="15.75" thickBot="1">
      <c r="B10" s="103" t="s">
        <v>99</v>
      </c>
      <c r="C10" s="104">
        <f t="shared" ref="C10:H10" si="0">SUM(C6:C9)</f>
        <v>0</v>
      </c>
      <c r="D10" s="104">
        <f t="shared" si="0"/>
        <v>0</v>
      </c>
      <c r="E10" s="104">
        <f t="shared" si="0"/>
        <v>16840</v>
      </c>
      <c r="F10" s="104">
        <f t="shared" si="0"/>
        <v>21515</v>
      </c>
      <c r="G10" s="104">
        <f t="shared" si="0"/>
        <v>19705</v>
      </c>
      <c r="H10" s="105">
        <f t="shared" si="0"/>
        <v>21004</v>
      </c>
    </row>
    <row r="11" spans="2:8">
      <c r="C11" s="106"/>
      <c r="D11" s="106"/>
      <c r="E11" s="106"/>
      <c r="F11" s="106"/>
      <c r="G11" s="106"/>
      <c r="H11" s="106"/>
    </row>
    <row r="12" spans="2:8" ht="15.75" thickBot="1">
      <c r="C12" s="106"/>
      <c r="D12" s="106"/>
      <c r="E12" s="106"/>
      <c r="F12" s="106"/>
      <c r="G12" s="106"/>
      <c r="H12" s="106"/>
    </row>
    <row r="13" spans="2:8">
      <c r="B13" s="94" t="s">
        <v>100</v>
      </c>
      <c r="C13" s="107"/>
      <c r="D13" s="107"/>
      <c r="E13" s="107"/>
      <c r="F13" s="107"/>
      <c r="G13" s="107"/>
      <c r="H13" s="108"/>
    </row>
    <row r="14" spans="2:8" ht="15.75" thickBot="1">
      <c r="B14" s="109"/>
      <c r="C14" s="98" t="s">
        <v>105</v>
      </c>
      <c r="D14" s="98" t="s">
        <v>106</v>
      </c>
      <c r="E14" s="98" t="s">
        <v>93</v>
      </c>
      <c r="F14" s="98" t="s">
        <v>94</v>
      </c>
      <c r="G14" s="98" t="s">
        <v>95</v>
      </c>
      <c r="H14" s="99" t="s">
        <v>96</v>
      </c>
    </row>
    <row r="15" spans="2:8">
      <c r="B15" s="29" t="s">
        <v>85</v>
      </c>
      <c r="C15" s="100"/>
      <c r="D15" s="100"/>
      <c r="E15" s="100">
        <f>15397-48</f>
        <v>15349</v>
      </c>
      <c r="F15" s="100">
        <v>14141</v>
      </c>
      <c r="G15" s="100">
        <v>13635</v>
      </c>
      <c r="H15" s="101">
        <v>11316</v>
      </c>
    </row>
    <row r="16" spans="2:8">
      <c r="B16" s="26" t="s">
        <v>88</v>
      </c>
      <c r="C16" s="3"/>
      <c r="D16" s="3"/>
      <c r="E16" s="3">
        <v>217</v>
      </c>
      <c r="F16" s="3">
        <v>429</v>
      </c>
      <c r="G16" s="3"/>
      <c r="H16" s="102">
        <v>772</v>
      </c>
    </row>
    <row r="17" spans="2:8">
      <c r="B17" s="26" t="s">
        <v>101</v>
      </c>
      <c r="C17" s="3"/>
      <c r="D17" s="3"/>
      <c r="E17" s="3">
        <v>48</v>
      </c>
      <c r="F17" s="3">
        <v>5191</v>
      </c>
      <c r="G17" s="3"/>
      <c r="H17" s="102">
        <v>4395</v>
      </c>
    </row>
    <row r="18" spans="2:8">
      <c r="B18" s="31" t="s">
        <v>102</v>
      </c>
      <c r="C18" s="110"/>
      <c r="D18" s="110"/>
      <c r="E18" s="110">
        <f>SUM(E15:E17)</f>
        <v>15614</v>
      </c>
      <c r="F18" s="110">
        <f>SUM(F15:F17)</f>
        <v>19761</v>
      </c>
      <c r="G18" s="110">
        <f>SUM(G15:G17)</f>
        <v>13635</v>
      </c>
      <c r="H18" s="111">
        <f>SUM(H15:H17)</f>
        <v>16483</v>
      </c>
    </row>
    <row r="19" spans="2:8" ht="15.75" thickBot="1">
      <c r="B19" s="26" t="s">
        <v>103</v>
      </c>
      <c r="C19" s="3">
        <f t="shared" ref="C19:H19" si="1">C10</f>
        <v>0</v>
      </c>
      <c r="D19" s="3">
        <f t="shared" si="1"/>
        <v>0</v>
      </c>
      <c r="E19" s="3">
        <f t="shared" si="1"/>
        <v>16840</v>
      </c>
      <c r="F19" s="3">
        <f t="shared" si="1"/>
        <v>21515</v>
      </c>
      <c r="G19" s="3">
        <f t="shared" si="1"/>
        <v>19705</v>
      </c>
      <c r="H19" s="102">
        <f t="shared" si="1"/>
        <v>21004</v>
      </c>
    </row>
    <row r="20" spans="2:8" ht="15.75" thickBot="1">
      <c r="B20" s="80" t="s">
        <v>104</v>
      </c>
      <c r="C20" s="112">
        <f t="shared" ref="C20:H20" si="2">C19-C18</f>
        <v>0</v>
      </c>
      <c r="D20" s="112">
        <f t="shared" si="2"/>
        <v>0</v>
      </c>
      <c r="E20" s="112">
        <f t="shared" si="2"/>
        <v>1226</v>
      </c>
      <c r="F20" s="112">
        <f t="shared" si="2"/>
        <v>1754</v>
      </c>
      <c r="G20" s="112">
        <f t="shared" si="2"/>
        <v>6070</v>
      </c>
      <c r="H20" s="113">
        <f t="shared" si="2"/>
        <v>4521</v>
      </c>
    </row>
    <row r="23" spans="2:8">
      <c r="B23" s="1" t="s">
        <v>107</v>
      </c>
    </row>
    <row r="24" spans="2:8">
      <c r="B24" s="1" t="s">
        <v>108</v>
      </c>
    </row>
  </sheetData>
  <pageMargins left="0.70866141732283472" right="0.70866141732283472" top="0.74803149606299213" bottom="0.74803149606299213" header="0.31496062992125984" footer="0.31496062992125984"/>
  <pageSetup paperSize="9" scale="88" orientation="landscape" r:id="rId1"/>
</worksheet>
</file>

<file path=xl/worksheets/sheet4.xml><?xml version="1.0" encoding="utf-8"?>
<worksheet xmlns="http://schemas.openxmlformats.org/spreadsheetml/2006/main" xmlns:r="http://schemas.openxmlformats.org/officeDocument/2006/relationships">
  <sheetPr>
    <tabColor rgb="FF00B050"/>
    <pageSetUpPr fitToPage="1"/>
  </sheetPr>
  <dimension ref="B2:J14"/>
  <sheetViews>
    <sheetView workbookViewId="0">
      <selection activeCell="A11" sqref="A11"/>
    </sheetView>
  </sheetViews>
  <sheetFormatPr defaultRowHeight="15"/>
  <cols>
    <col min="1" max="1" width="9.140625" style="1"/>
    <col min="2" max="2" width="34.28515625" style="1" customWidth="1"/>
    <col min="3" max="3" width="56.5703125" style="1" customWidth="1"/>
    <col min="4" max="4" width="26.5703125" style="1" customWidth="1"/>
    <col min="5" max="5" width="29" style="1" customWidth="1"/>
    <col min="6" max="7" width="36.42578125" style="1" customWidth="1"/>
    <col min="8" max="8" width="85.85546875" style="1" customWidth="1"/>
    <col min="9" max="10" width="36.28515625" style="1" bestFit="1" customWidth="1"/>
    <col min="11" max="16384" width="9.140625" style="1"/>
  </cols>
  <sheetData>
    <row r="2" spans="2:10" ht="18.75">
      <c r="B2" s="120" t="s">
        <v>365</v>
      </c>
    </row>
    <row r="3" spans="2:10">
      <c r="B3" s="138" t="s">
        <v>30</v>
      </c>
    </row>
    <row r="4" spans="2:10" ht="56.25">
      <c r="B4" s="217" t="s">
        <v>116</v>
      </c>
      <c r="C4" s="218" t="s">
        <v>117</v>
      </c>
      <c r="D4" s="218" t="s">
        <v>118</v>
      </c>
      <c r="E4" s="265" t="s">
        <v>364</v>
      </c>
      <c r="F4" s="218" t="s">
        <v>366</v>
      </c>
      <c r="G4" s="264" t="s">
        <v>363</v>
      </c>
      <c r="H4" s="219" t="s">
        <v>119</v>
      </c>
      <c r="I4" s="219" t="s">
        <v>469</v>
      </c>
      <c r="J4" s="219" t="s">
        <v>470</v>
      </c>
    </row>
    <row r="5" spans="2:10" ht="56.25" customHeight="1">
      <c r="B5" s="121" t="s">
        <v>109</v>
      </c>
      <c r="C5" s="121"/>
      <c r="D5" s="121"/>
      <c r="E5" s="266">
        <v>7.1999999999999995E-2</v>
      </c>
      <c r="F5" s="121"/>
      <c r="G5" s="121"/>
      <c r="H5" s="121"/>
      <c r="I5" s="121"/>
      <c r="J5" s="121"/>
    </row>
    <row r="6" spans="2:10" ht="56.25" customHeight="1">
      <c r="B6" s="121" t="s">
        <v>110</v>
      </c>
      <c r="C6" s="121"/>
      <c r="D6" s="121"/>
      <c r="E6" s="266">
        <v>0.312</v>
      </c>
      <c r="F6" s="121"/>
      <c r="G6" s="121"/>
      <c r="H6" s="121"/>
      <c r="I6" s="121"/>
      <c r="J6" s="121"/>
    </row>
    <row r="7" spans="2:10" ht="56.25" customHeight="1">
      <c r="B7" s="121" t="s">
        <v>111</v>
      </c>
      <c r="C7" s="121"/>
      <c r="D7" s="121"/>
      <c r="E7" s="266">
        <v>0.31900000000000001</v>
      </c>
      <c r="F7" s="121"/>
      <c r="G7" s="121"/>
      <c r="H7" s="121"/>
      <c r="I7" s="121"/>
      <c r="J7" s="121"/>
    </row>
    <row r="8" spans="2:10" ht="56.25" customHeight="1">
      <c r="B8" s="121" t="s">
        <v>112</v>
      </c>
      <c r="C8" s="121"/>
      <c r="D8" s="121"/>
      <c r="E8" s="266">
        <v>0.26100000000000001</v>
      </c>
      <c r="F8" s="121"/>
      <c r="G8" s="121"/>
      <c r="H8" s="121"/>
      <c r="I8" s="121"/>
      <c r="J8" s="121"/>
    </row>
    <row r="9" spans="2:10" ht="56.25" customHeight="1">
      <c r="B9" s="121" t="s">
        <v>113</v>
      </c>
      <c r="C9" s="330"/>
      <c r="D9" s="121"/>
      <c r="E9" s="266">
        <v>0.191</v>
      </c>
      <c r="F9" s="121"/>
      <c r="G9" s="121"/>
      <c r="H9" s="121"/>
      <c r="I9" s="121"/>
      <c r="J9" s="121"/>
    </row>
    <row r="10" spans="2:10" ht="56.25" customHeight="1">
      <c r="B10" s="121" t="s">
        <v>114</v>
      </c>
      <c r="C10" s="121"/>
      <c r="D10" s="121"/>
      <c r="E10" s="266">
        <v>0.20899999999999999</v>
      </c>
      <c r="F10" s="121"/>
      <c r="G10" s="121"/>
      <c r="H10" s="121"/>
      <c r="I10" s="121"/>
      <c r="J10" s="121"/>
    </row>
    <row r="11" spans="2:10" ht="56.25" customHeight="1">
      <c r="B11" s="121" t="s">
        <v>115</v>
      </c>
      <c r="C11" s="121"/>
      <c r="D11" s="121"/>
      <c r="E11" s="266">
        <v>0</v>
      </c>
      <c r="F11" s="121"/>
      <c r="G11" s="121"/>
      <c r="H11" s="121"/>
      <c r="I11" s="121"/>
      <c r="J11" s="121"/>
    </row>
    <row r="12" spans="2:10" ht="56.25" customHeight="1">
      <c r="B12" s="121" t="s">
        <v>120</v>
      </c>
      <c r="C12" s="121"/>
      <c r="D12" s="121"/>
      <c r="E12" s="266">
        <v>0</v>
      </c>
      <c r="F12" s="121"/>
      <c r="G12" s="121"/>
      <c r="H12" s="121"/>
      <c r="I12" s="121"/>
      <c r="J12" s="121"/>
    </row>
    <row r="14" spans="2:10" ht="25.5" customHeight="1">
      <c r="B14" s="139" t="s">
        <v>184</v>
      </c>
      <c r="C14" s="140"/>
      <c r="D14" s="141"/>
      <c r="E14" s="266">
        <f>SUM(E5:E12)</f>
        <v>1.3640000000000001</v>
      </c>
      <c r="F14" s="142">
        <f>SUM(F5:F12)</f>
        <v>0</v>
      </c>
      <c r="G14" s="263"/>
    </row>
  </sheetData>
  <pageMargins left="0.70866141732283472" right="0.70866141732283472" top="0.74803149606299213" bottom="0.74803149606299213" header="0.31496062992125984" footer="0.31496062992125984"/>
  <pageSetup paperSize="9" scale="35" orientation="landscape" r:id="rId1"/>
</worksheet>
</file>

<file path=xl/worksheets/sheet5.xml><?xml version="1.0" encoding="utf-8"?>
<worksheet xmlns="http://schemas.openxmlformats.org/spreadsheetml/2006/main" xmlns:r="http://schemas.openxmlformats.org/officeDocument/2006/relationships">
  <sheetPr>
    <tabColor rgb="FF00B050"/>
    <pageSetUpPr fitToPage="1"/>
  </sheetPr>
  <dimension ref="A1:AG540"/>
  <sheetViews>
    <sheetView workbookViewId="0">
      <selection activeCell="I13" sqref="I13"/>
    </sheetView>
  </sheetViews>
  <sheetFormatPr defaultRowHeight="15"/>
  <cols>
    <col min="1" max="1" width="9.140625" style="1"/>
    <col min="2" max="2" width="76.85546875" customWidth="1"/>
    <col min="3" max="4" width="11.5703125" bestFit="1" customWidth="1"/>
    <col min="5" max="5" width="14.85546875" bestFit="1" customWidth="1"/>
    <col min="6" max="6" width="12" bestFit="1" customWidth="1"/>
    <col min="9" max="9" width="35.5703125" bestFit="1" customWidth="1"/>
    <col min="10" max="10" width="35.140625" bestFit="1" customWidth="1"/>
    <col min="11" max="11" width="22.42578125" customWidth="1"/>
  </cols>
  <sheetData>
    <row r="1" spans="2:33" s="1" customFormat="1"/>
    <row r="2" spans="2:33" ht="19.5" thickBot="1">
      <c r="B2" s="4" t="s">
        <v>122</v>
      </c>
      <c r="C2" s="1"/>
      <c r="D2" s="1"/>
      <c r="E2" s="1"/>
      <c r="F2" s="10"/>
      <c r="G2" s="1"/>
      <c r="H2" s="1"/>
      <c r="I2" s="1"/>
      <c r="J2" s="1"/>
      <c r="K2" s="1"/>
      <c r="L2" s="1"/>
      <c r="M2" s="1"/>
      <c r="N2" s="1"/>
      <c r="O2" s="1"/>
      <c r="P2" s="1"/>
      <c r="Q2" s="1"/>
      <c r="R2" s="1"/>
      <c r="S2" s="1"/>
      <c r="T2" s="1"/>
      <c r="U2" s="1"/>
      <c r="V2" s="1"/>
      <c r="W2" s="1"/>
      <c r="X2" s="1"/>
      <c r="Y2" s="1"/>
      <c r="Z2" s="1"/>
      <c r="AA2" s="1"/>
      <c r="AB2" s="1"/>
      <c r="AC2" s="1"/>
      <c r="AD2" s="1"/>
      <c r="AE2" s="1"/>
      <c r="AF2" s="1"/>
      <c r="AG2" s="1"/>
    </row>
    <row r="3" spans="2:33" ht="15.75">
      <c r="B3" s="29"/>
      <c r="C3" s="331" t="s">
        <v>27</v>
      </c>
      <c r="D3" s="331"/>
      <c r="E3" s="331"/>
      <c r="F3" s="332"/>
      <c r="G3" s="1"/>
      <c r="H3" s="1"/>
      <c r="I3" s="1"/>
      <c r="J3" s="1"/>
      <c r="K3" s="1"/>
      <c r="L3" s="1"/>
      <c r="M3" s="1"/>
      <c r="N3" s="1"/>
      <c r="O3" s="1"/>
      <c r="P3" s="1"/>
      <c r="Q3" s="1"/>
      <c r="R3" s="1"/>
      <c r="S3" s="1"/>
      <c r="T3" s="1"/>
      <c r="U3" s="1"/>
      <c r="V3" s="1"/>
      <c r="W3" s="1"/>
      <c r="X3" s="1"/>
      <c r="Y3" s="1"/>
      <c r="Z3" s="1"/>
      <c r="AA3" s="1"/>
      <c r="AB3" s="1"/>
      <c r="AC3" s="1"/>
      <c r="AD3" s="1"/>
      <c r="AE3" s="1"/>
      <c r="AF3" s="1"/>
      <c r="AG3" s="1"/>
    </row>
    <row r="4" spans="2:33">
      <c r="B4" s="333" t="s">
        <v>30</v>
      </c>
      <c r="C4" s="335" t="s">
        <v>1</v>
      </c>
      <c r="D4" s="335" t="s">
        <v>0</v>
      </c>
      <c r="E4" s="337" t="s">
        <v>7</v>
      </c>
      <c r="F4" s="339" t="s">
        <v>8</v>
      </c>
      <c r="G4" s="1"/>
      <c r="H4" s="1"/>
      <c r="I4" s="130" t="s">
        <v>175</v>
      </c>
      <c r="J4" s="131"/>
      <c r="K4" s="132"/>
      <c r="L4" s="1"/>
      <c r="M4" s="1"/>
      <c r="N4" s="1"/>
      <c r="O4" s="1"/>
      <c r="P4" s="1"/>
      <c r="Q4" s="1"/>
      <c r="R4" s="1"/>
      <c r="S4" s="1"/>
      <c r="T4" s="1"/>
      <c r="U4" s="1"/>
      <c r="V4" s="1"/>
      <c r="W4" s="1"/>
      <c r="X4" s="1"/>
      <c r="Y4" s="1"/>
      <c r="Z4" s="1"/>
      <c r="AA4" s="1"/>
      <c r="AB4" s="1"/>
      <c r="AC4" s="1"/>
      <c r="AD4" s="1"/>
      <c r="AE4" s="1"/>
      <c r="AF4" s="1"/>
      <c r="AG4" s="1"/>
    </row>
    <row r="5" spans="2:33">
      <c r="B5" s="334"/>
      <c r="C5" s="336"/>
      <c r="D5" s="336"/>
      <c r="E5" s="338"/>
      <c r="F5" s="340"/>
      <c r="G5" s="1"/>
      <c r="H5" s="1"/>
      <c r="I5" s="133"/>
      <c r="J5" s="134" t="s">
        <v>176</v>
      </c>
      <c r="K5" s="135" t="s">
        <v>179</v>
      </c>
      <c r="M5" s="1"/>
      <c r="N5" s="1"/>
      <c r="O5" s="1"/>
      <c r="P5" s="1"/>
      <c r="Q5" s="1"/>
      <c r="R5" s="1"/>
      <c r="S5" s="1"/>
      <c r="T5" s="1"/>
      <c r="U5" s="1"/>
      <c r="V5" s="1"/>
      <c r="W5" s="1"/>
      <c r="X5" s="1"/>
      <c r="Y5" s="1"/>
      <c r="Z5" s="1"/>
      <c r="AA5" s="1"/>
      <c r="AB5" s="1"/>
      <c r="AC5" s="1"/>
      <c r="AD5" s="1"/>
      <c r="AE5" s="1"/>
      <c r="AF5" s="1"/>
      <c r="AG5" s="1"/>
    </row>
    <row r="6" spans="2:33" ht="15.75">
      <c r="B6" s="30" t="s">
        <v>14</v>
      </c>
      <c r="C6" s="11"/>
      <c r="D6" s="11"/>
      <c r="E6" s="11"/>
      <c r="F6" s="12"/>
      <c r="G6" s="1"/>
      <c r="H6" s="1"/>
      <c r="I6" s="126" t="s">
        <v>177</v>
      </c>
      <c r="J6" s="8">
        <f>'P&amp;L'!C9</f>
        <v>0</v>
      </c>
      <c r="K6" s="123">
        <f>C9</f>
        <v>0</v>
      </c>
      <c r="L6" s="1"/>
      <c r="M6" s="1"/>
      <c r="N6" s="1"/>
      <c r="O6" s="1"/>
      <c r="P6" s="1"/>
      <c r="Q6" s="1"/>
      <c r="R6" s="1"/>
      <c r="S6" s="1"/>
      <c r="T6" s="1"/>
      <c r="U6" s="1"/>
      <c r="V6" s="1"/>
      <c r="W6" s="1"/>
      <c r="X6" s="1"/>
      <c r="Y6" s="1"/>
      <c r="Z6" s="1"/>
      <c r="AA6" s="1"/>
      <c r="AB6" s="1"/>
      <c r="AC6" s="1"/>
      <c r="AD6" s="1"/>
      <c r="AE6" s="1"/>
      <c r="AF6" s="1"/>
      <c r="AG6" s="1"/>
    </row>
    <row r="7" spans="2:33">
      <c r="B7" s="25"/>
      <c r="C7" s="13"/>
      <c r="D7" s="13"/>
      <c r="E7" s="13"/>
      <c r="F7" s="14"/>
      <c r="G7" s="1"/>
      <c r="H7" s="1"/>
      <c r="I7" s="127" t="s">
        <v>178</v>
      </c>
      <c r="J7" s="8">
        <f>'P&amp;L'!C29</f>
        <v>0</v>
      </c>
      <c r="K7" s="123">
        <f>C78</f>
        <v>0</v>
      </c>
      <c r="L7" s="1"/>
      <c r="M7" s="1"/>
      <c r="N7" s="1"/>
      <c r="O7" s="1"/>
      <c r="P7" s="1"/>
      <c r="Q7" s="1"/>
      <c r="R7" s="1"/>
      <c r="S7" s="1"/>
      <c r="T7" s="1"/>
      <c r="U7" s="1"/>
      <c r="V7" s="1"/>
      <c r="W7" s="1"/>
      <c r="X7" s="1"/>
      <c r="Y7" s="1"/>
      <c r="Z7" s="1"/>
      <c r="AA7" s="1"/>
      <c r="AB7" s="1"/>
      <c r="AC7" s="1"/>
      <c r="AD7" s="1"/>
      <c r="AE7" s="1"/>
      <c r="AF7" s="1"/>
      <c r="AG7" s="1"/>
    </row>
    <row r="8" spans="2:33">
      <c r="B8" s="31" t="s">
        <v>123</v>
      </c>
      <c r="C8" s="2"/>
      <c r="D8" s="15"/>
      <c r="E8" s="2"/>
      <c r="F8" s="16"/>
      <c r="G8" s="1"/>
      <c r="H8" s="1"/>
      <c r="I8" s="127" t="s">
        <v>55</v>
      </c>
      <c r="J8" s="128">
        <f>J6-J7</f>
        <v>0</v>
      </c>
      <c r="K8" s="129">
        <f>K6-K7</f>
        <v>0</v>
      </c>
      <c r="L8" s="1"/>
      <c r="M8" s="1"/>
      <c r="N8" s="1"/>
      <c r="O8" s="1"/>
      <c r="P8" s="1"/>
      <c r="Q8" s="1"/>
      <c r="R8" s="1"/>
      <c r="S8" s="1"/>
      <c r="T8" s="1"/>
      <c r="U8" s="1"/>
      <c r="V8" s="1"/>
      <c r="W8" s="1"/>
      <c r="X8" s="1"/>
      <c r="Y8" s="1"/>
      <c r="Z8" s="1"/>
      <c r="AA8" s="1"/>
      <c r="AB8" s="1"/>
      <c r="AC8" s="1"/>
      <c r="AD8" s="1"/>
      <c r="AE8" s="1"/>
      <c r="AF8" s="1"/>
      <c r="AG8" s="1"/>
    </row>
    <row r="9" spans="2:33">
      <c r="B9" s="26" t="s">
        <v>36</v>
      </c>
      <c r="C9" s="63"/>
      <c r="D9" s="63"/>
      <c r="E9" s="13">
        <f>C9-D9</f>
        <v>0</v>
      </c>
      <c r="F9" s="14" t="e">
        <f>E9/D9</f>
        <v>#DIV/0!</v>
      </c>
      <c r="G9" s="1"/>
      <c r="H9" s="1"/>
      <c r="I9" s="127"/>
      <c r="J9" s="2"/>
      <c r="K9" s="122"/>
      <c r="L9" s="1"/>
      <c r="M9" s="1"/>
      <c r="N9" s="1"/>
      <c r="O9" s="1"/>
      <c r="P9" s="1"/>
      <c r="Q9" s="1"/>
      <c r="R9" s="1"/>
      <c r="S9" s="1"/>
      <c r="T9" s="1"/>
      <c r="U9" s="1"/>
      <c r="V9" s="1"/>
      <c r="W9" s="1"/>
      <c r="X9" s="1"/>
      <c r="Y9" s="1"/>
      <c r="Z9" s="1"/>
      <c r="AA9" s="1"/>
      <c r="AB9" s="1"/>
      <c r="AC9" s="1"/>
      <c r="AD9" s="1"/>
      <c r="AE9" s="1"/>
      <c r="AF9" s="1"/>
      <c r="AG9" s="1"/>
    </row>
    <row r="10" spans="2:33">
      <c r="B10" s="33"/>
      <c r="C10" s="2"/>
      <c r="D10" s="3"/>
      <c r="E10" s="2"/>
      <c r="F10" s="16"/>
      <c r="G10" s="1"/>
      <c r="H10" s="1"/>
      <c r="I10" s="136" t="s">
        <v>181</v>
      </c>
      <c r="J10" s="8">
        <f>J8-K8</f>
        <v>0</v>
      </c>
      <c r="K10" s="122"/>
      <c r="L10" s="1"/>
      <c r="M10" s="1"/>
      <c r="N10" s="1"/>
      <c r="O10" s="1"/>
      <c r="P10" s="1"/>
      <c r="Q10" s="1"/>
      <c r="R10" s="1"/>
      <c r="S10" s="1"/>
      <c r="T10" s="1"/>
      <c r="U10" s="1"/>
      <c r="V10" s="1"/>
      <c r="W10" s="1"/>
      <c r="X10" s="1"/>
      <c r="Y10" s="1"/>
      <c r="Z10" s="1"/>
      <c r="AA10" s="1"/>
      <c r="AB10" s="1"/>
      <c r="AC10" s="1"/>
      <c r="AD10" s="1"/>
      <c r="AE10" s="1"/>
      <c r="AF10" s="1"/>
      <c r="AG10" s="1"/>
    </row>
    <row r="11" spans="2:33">
      <c r="B11" s="34" t="s">
        <v>15</v>
      </c>
      <c r="C11" s="6">
        <f>SUM(C9:C10)</f>
        <v>0</v>
      </c>
      <c r="D11" s="6">
        <f>SUM(D9:D10)</f>
        <v>0</v>
      </c>
      <c r="E11" s="6">
        <f>C11-D11</f>
        <v>0</v>
      </c>
      <c r="F11" s="24" t="e">
        <f>E11/D11</f>
        <v>#DIV/0!</v>
      </c>
      <c r="G11" s="1"/>
      <c r="H11" s="1"/>
      <c r="I11" s="137" t="s">
        <v>180</v>
      </c>
      <c r="J11" s="124"/>
      <c r="K11" s="125"/>
      <c r="L11" s="1"/>
      <c r="M11" s="1"/>
      <c r="N11" s="1"/>
      <c r="O11" s="1"/>
      <c r="P11" s="1"/>
      <c r="Q11" s="1"/>
      <c r="R11" s="1"/>
      <c r="S11" s="1"/>
      <c r="T11" s="1"/>
      <c r="U11" s="1"/>
      <c r="V11" s="1"/>
      <c r="W11" s="1"/>
      <c r="X11" s="1"/>
      <c r="Y11" s="1"/>
      <c r="Z11" s="1"/>
      <c r="AA11" s="1"/>
      <c r="AB11" s="1"/>
      <c r="AC11" s="1"/>
      <c r="AD11" s="1"/>
      <c r="AE11" s="1"/>
      <c r="AF11" s="1"/>
      <c r="AG11" s="1"/>
    </row>
    <row r="12" spans="2:33">
      <c r="B12" s="26"/>
      <c r="C12" s="2"/>
      <c r="D12" s="2"/>
      <c r="E12" s="2"/>
      <c r="F12" s="16"/>
      <c r="G12" s="1"/>
      <c r="H12" s="1"/>
      <c r="I12" s="1"/>
      <c r="J12" s="1"/>
      <c r="K12" s="1"/>
      <c r="L12" s="1"/>
      <c r="M12" s="1"/>
      <c r="N12" s="1"/>
      <c r="O12" s="1"/>
      <c r="P12" s="1"/>
      <c r="Q12" s="1"/>
      <c r="R12" s="1"/>
      <c r="S12" s="1"/>
      <c r="T12" s="1"/>
      <c r="U12" s="1"/>
      <c r="V12" s="1"/>
      <c r="W12" s="1"/>
      <c r="X12" s="1"/>
      <c r="Y12" s="1"/>
      <c r="Z12" s="1"/>
      <c r="AA12" s="1"/>
      <c r="AB12" s="1"/>
      <c r="AC12" s="1"/>
      <c r="AD12" s="1"/>
      <c r="AE12" s="1"/>
      <c r="AF12" s="1"/>
      <c r="AG12" s="1"/>
    </row>
    <row r="13" spans="2:33" ht="15.75">
      <c r="B13" s="30" t="s">
        <v>16</v>
      </c>
      <c r="C13" s="2"/>
      <c r="D13" s="2"/>
      <c r="E13" s="2"/>
      <c r="F13" s="16"/>
      <c r="G13" s="1"/>
      <c r="H13" s="1"/>
      <c r="I13" s="1"/>
      <c r="J13" s="1"/>
      <c r="K13" s="1"/>
      <c r="L13" s="1"/>
      <c r="M13" s="1"/>
      <c r="N13" s="1"/>
      <c r="O13" s="1"/>
      <c r="P13" s="1"/>
      <c r="Q13" s="1"/>
      <c r="R13" s="1"/>
      <c r="S13" s="1"/>
      <c r="T13" s="1"/>
      <c r="U13" s="1"/>
      <c r="V13" s="1"/>
      <c r="W13" s="1"/>
      <c r="X13" s="1"/>
      <c r="Y13" s="1"/>
      <c r="Z13" s="1"/>
      <c r="AA13" s="1"/>
      <c r="AB13" s="1"/>
      <c r="AC13" s="1"/>
      <c r="AD13" s="1"/>
      <c r="AE13" s="1"/>
      <c r="AF13" s="1"/>
      <c r="AG13" s="1"/>
    </row>
    <row r="14" spans="2:33" ht="15.75">
      <c r="B14" s="30"/>
      <c r="C14" s="2"/>
      <c r="D14" s="2"/>
      <c r="E14" s="2"/>
      <c r="F14" s="16"/>
      <c r="G14" s="1"/>
      <c r="H14" s="1"/>
      <c r="I14" s="1"/>
      <c r="J14" s="1"/>
      <c r="K14" s="1"/>
      <c r="L14" s="1"/>
      <c r="M14" s="1"/>
      <c r="N14" s="1"/>
      <c r="O14" s="1"/>
      <c r="P14" s="1"/>
      <c r="Q14" s="1"/>
      <c r="R14" s="1"/>
      <c r="S14" s="1"/>
      <c r="T14" s="1"/>
      <c r="U14" s="1"/>
      <c r="V14" s="1"/>
      <c r="W14" s="1"/>
      <c r="X14" s="1"/>
      <c r="Y14" s="1"/>
      <c r="Z14" s="1"/>
      <c r="AA14" s="1"/>
      <c r="AB14" s="1"/>
      <c r="AC14" s="1"/>
      <c r="AD14" s="1"/>
      <c r="AE14" s="1"/>
      <c r="AF14" s="1"/>
      <c r="AG14" s="1"/>
    </row>
    <row r="15" spans="2:33">
      <c r="B15" s="25" t="s">
        <v>124</v>
      </c>
      <c r="C15" s="2"/>
      <c r="D15" s="63">
        <v>0</v>
      </c>
      <c r="E15" s="8">
        <f>C15-D15</f>
        <v>0</v>
      </c>
      <c r="F15" s="14" t="e">
        <f>E15/D15</f>
        <v>#DIV/0!</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row>
    <row r="16" spans="2:33">
      <c r="B16" s="25" t="s">
        <v>5</v>
      </c>
      <c r="C16" s="2"/>
      <c r="D16" s="63">
        <v>0</v>
      </c>
      <c r="E16" s="8">
        <f>C16-D16</f>
        <v>0</v>
      </c>
      <c r="F16" s="14" t="e">
        <f>E16/D16</f>
        <v>#DIV/0!</v>
      </c>
      <c r="G16" s="1"/>
      <c r="H16" s="1"/>
      <c r="I16" s="1"/>
      <c r="J16" s="1"/>
      <c r="K16" s="1"/>
      <c r="L16" s="1"/>
      <c r="M16" s="1"/>
      <c r="N16" s="1"/>
      <c r="O16" s="1"/>
      <c r="P16" s="1"/>
      <c r="Q16" s="1"/>
      <c r="R16" s="1"/>
      <c r="S16" s="1"/>
      <c r="T16" s="1"/>
      <c r="U16" s="1"/>
      <c r="V16" s="1"/>
      <c r="W16" s="1"/>
      <c r="X16" s="1"/>
      <c r="Y16" s="1"/>
      <c r="Z16" s="1"/>
      <c r="AA16" s="1"/>
      <c r="AB16" s="1"/>
      <c r="AC16" s="1"/>
      <c r="AD16" s="1"/>
      <c r="AE16" s="1"/>
      <c r="AF16" s="1"/>
      <c r="AG16" s="1"/>
    </row>
    <row r="17" spans="2:33">
      <c r="B17" s="25" t="s">
        <v>125</v>
      </c>
      <c r="C17" s="2"/>
      <c r="D17" s="63">
        <v>0</v>
      </c>
      <c r="E17" s="8">
        <f>C17-D17</f>
        <v>0</v>
      </c>
      <c r="F17" s="14" t="e">
        <f>E17/D17</f>
        <v>#DIV/0!</v>
      </c>
      <c r="G17" s="1"/>
      <c r="H17" s="1"/>
      <c r="I17" s="1"/>
      <c r="J17" s="1"/>
      <c r="K17" s="1"/>
      <c r="L17" s="1"/>
      <c r="M17" s="1"/>
      <c r="N17" s="1"/>
      <c r="O17" s="1"/>
      <c r="P17" s="1"/>
      <c r="Q17" s="1"/>
      <c r="R17" s="1"/>
      <c r="S17" s="1"/>
      <c r="T17" s="1"/>
      <c r="U17" s="1"/>
      <c r="V17" s="1"/>
      <c r="W17" s="1"/>
      <c r="X17" s="1"/>
      <c r="Y17" s="1"/>
      <c r="Z17" s="1"/>
      <c r="AA17" s="1"/>
      <c r="AB17" s="1"/>
      <c r="AC17" s="1"/>
      <c r="AD17" s="1"/>
      <c r="AE17" s="1"/>
      <c r="AF17" s="1"/>
      <c r="AG17" s="1"/>
    </row>
    <row r="18" spans="2:33">
      <c r="B18" s="25" t="s">
        <v>126</v>
      </c>
      <c r="C18" s="2"/>
      <c r="D18" s="63">
        <v>0</v>
      </c>
      <c r="E18" s="8">
        <f>C18-D18</f>
        <v>0</v>
      </c>
      <c r="F18" s="14" t="e">
        <f>E18/D18</f>
        <v>#DIV/0!</v>
      </c>
      <c r="G18" s="1"/>
      <c r="H18" s="1"/>
      <c r="I18" s="1"/>
      <c r="J18" s="1"/>
      <c r="K18" s="1"/>
      <c r="L18" s="1"/>
      <c r="M18" s="1"/>
      <c r="N18" s="1"/>
      <c r="O18" s="1"/>
      <c r="P18" s="1"/>
      <c r="Q18" s="1"/>
      <c r="R18" s="1"/>
      <c r="S18" s="1"/>
      <c r="T18" s="1"/>
      <c r="U18" s="1"/>
      <c r="V18" s="1"/>
      <c r="W18" s="1"/>
      <c r="X18" s="1"/>
      <c r="Y18" s="1"/>
      <c r="Z18" s="1"/>
      <c r="AA18" s="1"/>
      <c r="AB18" s="1"/>
      <c r="AC18" s="1"/>
      <c r="AD18" s="1"/>
      <c r="AE18" s="1"/>
      <c r="AF18" s="1"/>
      <c r="AG18" s="1"/>
    </row>
    <row r="19" spans="2:33">
      <c r="B19" s="25" t="s">
        <v>127</v>
      </c>
      <c r="C19" s="63"/>
      <c r="D19" s="63">
        <v>0</v>
      </c>
      <c r="E19" s="8">
        <f>C19-D19</f>
        <v>0</v>
      </c>
      <c r="F19" s="14" t="e">
        <f>E19/D19</f>
        <v>#DIV/0!</v>
      </c>
      <c r="G19" s="1"/>
      <c r="H19" s="1"/>
      <c r="I19" s="1"/>
      <c r="J19" s="1"/>
      <c r="K19" s="1"/>
      <c r="L19" s="1"/>
      <c r="M19" s="1"/>
      <c r="N19" s="1"/>
      <c r="O19" s="1"/>
      <c r="P19" s="1"/>
      <c r="Q19" s="1"/>
      <c r="R19" s="1"/>
      <c r="S19" s="1"/>
      <c r="T19" s="1"/>
      <c r="U19" s="1"/>
      <c r="V19" s="1"/>
      <c r="W19" s="1"/>
      <c r="X19" s="1"/>
      <c r="Y19" s="1"/>
      <c r="Z19" s="1"/>
      <c r="AA19" s="1"/>
      <c r="AB19" s="1"/>
      <c r="AC19" s="1"/>
      <c r="AD19" s="1"/>
      <c r="AE19" s="1"/>
      <c r="AF19" s="1"/>
      <c r="AG19" s="1"/>
    </row>
    <row r="20" spans="2:33">
      <c r="B20" s="25" t="s">
        <v>128</v>
      </c>
      <c r="C20" s="63"/>
      <c r="D20" s="63">
        <v>0</v>
      </c>
      <c r="E20" s="8">
        <f t="shared" ref="E20:E23" si="0">C20-D20</f>
        <v>0</v>
      </c>
      <c r="F20" s="14" t="e">
        <f t="shared" ref="F20:F23" si="1">E20/D20</f>
        <v>#DIV/0!</v>
      </c>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2:33">
      <c r="B21" s="25" t="s">
        <v>129</v>
      </c>
      <c r="C21" s="63"/>
      <c r="D21" s="63">
        <v>0</v>
      </c>
      <c r="E21" s="8">
        <f t="shared" si="0"/>
        <v>0</v>
      </c>
      <c r="F21" s="14" t="e">
        <f t="shared" si="1"/>
        <v>#DIV/0!</v>
      </c>
      <c r="G21" s="1"/>
      <c r="H21" s="1"/>
      <c r="I21" s="1"/>
      <c r="J21" s="1"/>
      <c r="K21" s="1"/>
      <c r="L21" s="1"/>
      <c r="M21" s="1"/>
      <c r="N21" s="1"/>
      <c r="O21" s="1"/>
      <c r="P21" s="1"/>
      <c r="Q21" s="1"/>
      <c r="R21" s="1"/>
      <c r="S21" s="1"/>
      <c r="T21" s="1"/>
      <c r="U21" s="1"/>
      <c r="V21" s="1"/>
      <c r="W21" s="1"/>
      <c r="X21" s="1"/>
      <c r="Y21" s="1"/>
      <c r="Z21" s="1"/>
      <c r="AA21" s="1"/>
      <c r="AB21" s="1"/>
      <c r="AC21" s="1"/>
      <c r="AD21" s="1"/>
      <c r="AE21" s="1"/>
      <c r="AF21" s="1"/>
      <c r="AG21" s="1"/>
    </row>
    <row r="22" spans="2:33">
      <c r="B22" s="25" t="s">
        <v>130</v>
      </c>
      <c r="C22" s="63"/>
      <c r="D22" s="63">
        <v>0</v>
      </c>
      <c r="E22" s="8">
        <f t="shared" si="0"/>
        <v>0</v>
      </c>
      <c r="F22" s="14" t="e">
        <f t="shared" si="1"/>
        <v>#DIV/0!</v>
      </c>
      <c r="G22" s="1"/>
      <c r="H22" s="1"/>
      <c r="I22" s="1"/>
      <c r="J22" s="1"/>
      <c r="K22" s="1"/>
      <c r="L22" s="1"/>
      <c r="M22" s="1"/>
      <c r="N22" s="1"/>
      <c r="O22" s="1"/>
      <c r="P22" s="1"/>
      <c r="Q22" s="1"/>
      <c r="R22" s="1"/>
      <c r="S22" s="1"/>
      <c r="T22" s="1"/>
      <c r="U22" s="1"/>
      <c r="V22" s="1"/>
      <c r="W22" s="1"/>
      <c r="X22" s="1"/>
      <c r="Y22" s="1"/>
      <c r="Z22" s="1"/>
      <c r="AA22" s="1"/>
      <c r="AB22" s="1"/>
      <c r="AC22" s="1"/>
      <c r="AD22" s="1"/>
      <c r="AE22" s="1"/>
      <c r="AF22" s="1"/>
      <c r="AG22" s="1"/>
    </row>
    <row r="23" spans="2:33">
      <c r="B23" s="25" t="s">
        <v>131</v>
      </c>
      <c r="C23" s="63"/>
      <c r="D23" s="63">
        <v>0</v>
      </c>
      <c r="E23" s="8">
        <f t="shared" si="0"/>
        <v>0</v>
      </c>
      <c r="F23" s="14" t="e">
        <f t="shared" si="1"/>
        <v>#DIV/0!</v>
      </c>
      <c r="G23" s="1"/>
      <c r="H23" s="1"/>
      <c r="I23" s="1"/>
      <c r="J23" s="1"/>
      <c r="K23" s="1"/>
      <c r="L23" s="1"/>
      <c r="M23" s="1"/>
      <c r="N23" s="1"/>
      <c r="O23" s="1"/>
      <c r="P23" s="1"/>
      <c r="Q23" s="1"/>
      <c r="R23" s="1"/>
      <c r="S23" s="1"/>
      <c r="T23" s="1"/>
      <c r="U23" s="1"/>
      <c r="V23" s="1"/>
      <c r="W23" s="1"/>
      <c r="X23" s="1"/>
      <c r="Y23" s="1"/>
      <c r="Z23" s="1"/>
      <c r="AA23" s="1"/>
      <c r="AB23" s="1"/>
      <c r="AC23" s="1"/>
      <c r="AD23" s="1"/>
      <c r="AE23" s="1"/>
      <c r="AF23" s="1"/>
      <c r="AG23" s="1"/>
    </row>
    <row r="24" spans="2:33">
      <c r="B24" s="27" t="s">
        <v>2</v>
      </c>
      <c r="C24" s="11">
        <f>SUM(C19:C23)</f>
        <v>0</v>
      </c>
      <c r="D24" s="11">
        <f>SUM(D19:D23)</f>
        <v>0</v>
      </c>
      <c r="E24" s="11">
        <f t="shared" ref="E24:E75" si="2">C24-D24</f>
        <v>0</v>
      </c>
      <c r="F24" s="12" t="e">
        <f t="shared" ref="F24:F75" si="3">E24/D24</f>
        <v>#DIV/0!</v>
      </c>
      <c r="G24" s="1"/>
      <c r="H24" s="1"/>
      <c r="I24" s="1"/>
      <c r="J24" s="1"/>
      <c r="K24" s="1"/>
      <c r="L24" s="1"/>
      <c r="M24" s="1"/>
      <c r="N24" s="1"/>
      <c r="O24" s="1"/>
      <c r="P24" s="1"/>
      <c r="Q24" s="1"/>
      <c r="R24" s="1"/>
      <c r="S24" s="1"/>
      <c r="T24" s="1"/>
      <c r="U24" s="1"/>
      <c r="V24" s="1"/>
      <c r="W24" s="1"/>
      <c r="X24" s="1"/>
      <c r="Y24" s="1"/>
      <c r="Z24" s="1"/>
      <c r="AA24" s="1"/>
      <c r="AB24" s="1"/>
      <c r="AC24" s="1"/>
      <c r="AD24" s="1"/>
      <c r="AE24" s="1"/>
      <c r="AF24" s="1"/>
      <c r="AG24" s="1"/>
    </row>
    <row r="25" spans="2:33">
      <c r="B25" s="31"/>
      <c r="C25" s="11"/>
      <c r="D25" s="8"/>
      <c r="E25" s="8"/>
      <c r="F25" s="14"/>
      <c r="G25" s="1"/>
      <c r="H25" s="1"/>
      <c r="I25" s="1"/>
      <c r="J25" s="1"/>
      <c r="K25" s="1"/>
      <c r="L25" s="1"/>
      <c r="M25" s="1"/>
      <c r="N25" s="1"/>
      <c r="O25" s="1"/>
      <c r="P25" s="1"/>
      <c r="Q25" s="1"/>
      <c r="R25" s="1"/>
      <c r="S25" s="1"/>
      <c r="T25" s="1"/>
      <c r="U25" s="1"/>
      <c r="V25" s="1"/>
      <c r="W25" s="1"/>
      <c r="X25" s="1"/>
      <c r="Y25" s="1"/>
      <c r="Z25" s="1"/>
      <c r="AA25" s="1"/>
      <c r="AB25" s="1"/>
      <c r="AC25" s="1"/>
      <c r="AD25" s="1"/>
      <c r="AE25" s="1"/>
      <c r="AF25" s="1"/>
      <c r="AG25" s="1"/>
    </row>
    <row r="26" spans="2:33">
      <c r="B26" s="25" t="s">
        <v>133</v>
      </c>
      <c r="C26" s="63"/>
      <c r="D26" s="63">
        <v>0</v>
      </c>
      <c r="E26" s="8">
        <f t="shared" si="2"/>
        <v>0</v>
      </c>
      <c r="F26" s="14" t="e">
        <f t="shared" si="3"/>
        <v>#DIV/0!</v>
      </c>
      <c r="G26" s="1"/>
      <c r="H26" s="1"/>
      <c r="I26" s="1"/>
      <c r="J26" s="1"/>
      <c r="K26" s="1"/>
      <c r="L26" s="1"/>
      <c r="M26" s="1"/>
      <c r="N26" s="1"/>
      <c r="O26" s="1"/>
      <c r="P26" s="1"/>
      <c r="Q26" s="1"/>
      <c r="R26" s="1"/>
      <c r="S26" s="1"/>
      <c r="T26" s="1"/>
      <c r="U26" s="1"/>
      <c r="V26" s="1"/>
      <c r="W26" s="1"/>
      <c r="X26" s="1"/>
      <c r="Y26" s="1"/>
      <c r="Z26" s="1"/>
      <c r="AA26" s="1"/>
      <c r="AB26" s="1"/>
      <c r="AC26" s="1"/>
      <c r="AD26" s="1"/>
      <c r="AE26" s="1"/>
      <c r="AF26" s="1"/>
      <c r="AG26" s="1"/>
    </row>
    <row r="27" spans="2:33">
      <c r="B27" s="25" t="s">
        <v>134</v>
      </c>
      <c r="C27" s="63"/>
      <c r="D27" s="63">
        <v>0</v>
      </c>
      <c r="E27" s="8">
        <f t="shared" si="2"/>
        <v>0</v>
      </c>
      <c r="F27" s="14" t="e">
        <f t="shared" si="3"/>
        <v>#DIV/0!</v>
      </c>
      <c r="G27" s="1"/>
      <c r="H27" s="1"/>
      <c r="I27" s="1"/>
      <c r="J27" s="1"/>
      <c r="K27" s="1"/>
      <c r="L27" s="1"/>
      <c r="M27" s="1"/>
      <c r="N27" s="1"/>
      <c r="O27" s="1"/>
      <c r="P27" s="1"/>
      <c r="Q27" s="1"/>
      <c r="R27" s="1"/>
      <c r="S27" s="1"/>
      <c r="T27" s="1"/>
      <c r="U27" s="1"/>
      <c r="V27" s="1"/>
      <c r="W27" s="1"/>
      <c r="X27" s="1"/>
      <c r="Y27" s="1"/>
      <c r="Z27" s="1"/>
      <c r="AA27" s="1"/>
      <c r="AB27" s="1"/>
      <c r="AC27" s="1"/>
      <c r="AD27" s="1"/>
      <c r="AE27" s="1"/>
      <c r="AF27" s="1"/>
      <c r="AG27" s="1"/>
    </row>
    <row r="28" spans="2:33">
      <c r="B28" s="25" t="s">
        <v>135</v>
      </c>
      <c r="C28" s="63"/>
      <c r="D28" s="63">
        <v>0</v>
      </c>
      <c r="E28" s="8">
        <f t="shared" si="2"/>
        <v>0</v>
      </c>
      <c r="F28" s="14" t="e">
        <f t="shared" si="3"/>
        <v>#DIV/0!</v>
      </c>
      <c r="G28" s="1"/>
      <c r="H28" s="1"/>
      <c r="I28" s="1"/>
      <c r="J28" s="1"/>
      <c r="K28" s="1"/>
      <c r="L28" s="1"/>
      <c r="M28" s="1"/>
      <c r="N28" s="1"/>
      <c r="O28" s="1"/>
      <c r="P28" s="1"/>
      <c r="Q28" s="1"/>
      <c r="R28" s="1"/>
      <c r="S28" s="1"/>
      <c r="T28" s="1"/>
      <c r="U28" s="1"/>
      <c r="V28" s="1"/>
      <c r="W28" s="1"/>
      <c r="X28" s="1"/>
      <c r="Y28" s="1"/>
      <c r="Z28" s="1"/>
      <c r="AA28" s="1"/>
      <c r="AB28" s="1"/>
      <c r="AC28" s="1"/>
      <c r="AD28" s="1"/>
      <c r="AE28" s="1"/>
      <c r="AF28" s="1"/>
      <c r="AG28" s="1"/>
    </row>
    <row r="29" spans="2:33">
      <c r="B29" s="31" t="s">
        <v>240</v>
      </c>
      <c r="C29" s="11">
        <f>SUM(C26:C28)</f>
        <v>0</v>
      </c>
      <c r="D29" s="11">
        <f>SUM(D26:D28)</f>
        <v>0</v>
      </c>
      <c r="E29" s="11">
        <f t="shared" si="2"/>
        <v>0</v>
      </c>
      <c r="F29" s="12" t="e">
        <f t="shared" si="3"/>
        <v>#DIV/0!</v>
      </c>
      <c r="G29" s="1"/>
      <c r="H29" s="1"/>
      <c r="I29" s="1"/>
      <c r="J29" s="1"/>
      <c r="K29" s="1"/>
      <c r="L29" s="1"/>
      <c r="M29" s="1"/>
      <c r="N29" s="1"/>
      <c r="O29" s="1"/>
      <c r="P29" s="1"/>
      <c r="Q29" s="1"/>
      <c r="R29" s="1"/>
      <c r="S29" s="1"/>
      <c r="T29" s="1"/>
      <c r="U29" s="1"/>
      <c r="V29" s="1"/>
      <c r="W29" s="1"/>
      <c r="X29" s="1"/>
      <c r="Y29" s="1"/>
      <c r="Z29" s="1"/>
      <c r="AA29" s="1"/>
      <c r="AB29" s="1"/>
      <c r="AC29" s="1"/>
      <c r="AD29" s="1"/>
      <c r="AE29" s="1"/>
      <c r="AF29" s="1"/>
      <c r="AG29" s="1"/>
    </row>
    <row r="30" spans="2:33">
      <c r="B30" s="31"/>
      <c r="C30" s="11"/>
      <c r="D30" s="8"/>
      <c r="E30" s="8"/>
      <c r="F30" s="14"/>
      <c r="G30" s="1"/>
      <c r="H30" s="1"/>
      <c r="I30" s="1"/>
      <c r="J30" s="1"/>
      <c r="K30" s="1"/>
      <c r="L30" s="1"/>
      <c r="M30" s="1"/>
      <c r="N30" s="1"/>
      <c r="O30" s="1"/>
      <c r="P30" s="1"/>
      <c r="Q30" s="1"/>
      <c r="R30" s="1"/>
      <c r="S30" s="1"/>
      <c r="T30" s="1"/>
      <c r="U30" s="1"/>
      <c r="V30" s="1"/>
      <c r="W30" s="1"/>
      <c r="X30" s="1"/>
      <c r="Y30" s="1"/>
      <c r="Z30" s="1"/>
      <c r="AA30" s="1"/>
      <c r="AB30" s="1"/>
      <c r="AC30" s="1"/>
      <c r="AD30" s="1"/>
      <c r="AE30" s="1"/>
      <c r="AF30" s="1"/>
      <c r="AG30" s="1"/>
    </row>
    <row r="31" spans="2:33">
      <c r="B31" s="25" t="s">
        <v>136</v>
      </c>
      <c r="C31" s="63"/>
      <c r="D31" s="63">
        <v>0</v>
      </c>
      <c r="E31" s="8">
        <f t="shared" si="2"/>
        <v>0</v>
      </c>
      <c r="F31" s="14" t="e">
        <f t="shared" si="3"/>
        <v>#DIV/0!</v>
      </c>
      <c r="G31" s="1"/>
      <c r="H31" s="1"/>
      <c r="I31" s="1"/>
      <c r="J31" s="1"/>
      <c r="K31" s="1"/>
      <c r="L31" s="1"/>
      <c r="M31" s="1"/>
      <c r="N31" s="1"/>
      <c r="O31" s="1"/>
      <c r="P31" s="1"/>
      <c r="Q31" s="1"/>
      <c r="R31" s="1"/>
      <c r="S31" s="1"/>
      <c r="T31" s="1"/>
      <c r="U31" s="1"/>
      <c r="V31" s="1"/>
      <c r="W31" s="1"/>
      <c r="X31" s="1"/>
      <c r="Y31" s="1"/>
      <c r="Z31" s="1"/>
      <c r="AA31" s="1"/>
      <c r="AB31" s="1"/>
      <c r="AC31" s="1"/>
      <c r="AD31" s="1"/>
      <c r="AE31" s="1"/>
      <c r="AF31" s="1"/>
      <c r="AG31" s="1"/>
    </row>
    <row r="32" spans="2:33">
      <c r="B32" s="25" t="s">
        <v>137</v>
      </c>
      <c r="C32" s="63"/>
      <c r="D32" s="63">
        <v>0</v>
      </c>
      <c r="E32" s="8">
        <f>C32-D32</f>
        <v>0</v>
      </c>
      <c r="F32" s="14" t="e">
        <f>E32/D32</f>
        <v>#DIV/0!</v>
      </c>
      <c r="G32" s="1"/>
      <c r="H32" s="1"/>
      <c r="I32" s="1"/>
      <c r="J32" s="1"/>
      <c r="K32" s="1"/>
      <c r="L32" s="1"/>
      <c r="M32" s="1"/>
      <c r="N32" s="1"/>
      <c r="O32" s="1"/>
      <c r="P32" s="1"/>
      <c r="Q32" s="1"/>
      <c r="R32" s="1"/>
      <c r="S32" s="1"/>
      <c r="T32" s="1"/>
      <c r="U32" s="1"/>
      <c r="V32" s="1"/>
      <c r="W32" s="1"/>
      <c r="X32" s="1"/>
      <c r="Y32" s="1"/>
      <c r="Z32" s="1"/>
      <c r="AA32" s="1"/>
      <c r="AB32" s="1"/>
      <c r="AC32" s="1"/>
      <c r="AD32" s="1"/>
      <c r="AE32" s="1"/>
      <c r="AF32" s="1"/>
      <c r="AG32" s="1"/>
    </row>
    <row r="33" spans="2:33">
      <c r="B33" s="25" t="s">
        <v>138</v>
      </c>
      <c r="C33" s="63"/>
      <c r="D33" s="63">
        <v>0</v>
      </c>
      <c r="E33" s="8">
        <f t="shared" si="2"/>
        <v>0</v>
      </c>
      <c r="F33" s="14" t="e">
        <f t="shared" si="3"/>
        <v>#DIV/0!</v>
      </c>
      <c r="G33" s="1"/>
      <c r="H33" s="1"/>
      <c r="I33" s="1"/>
      <c r="J33" s="1"/>
      <c r="K33" s="1"/>
      <c r="L33" s="1"/>
      <c r="M33" s="1"/>
      <c r="N33" s="1"/>
      <c r="O33" s="1"/>
      <c r="P33" s="1"/>
      <c r="Q33" s="1"/>
      <c r="R33" s="1"/>
      <c r="S33" s="1"/>
      <c r="T33" s="1"/>
      <c r="U33" s="1"/>
      <c r="V33" s="1"/>
      <c r="W33" s="1"/>
      <c r="X33" s="1"/>
      <c r="Y33" s="1"/>
      <c r="Z33" s="1"/>
      <c r="AA33" s="1"/>
      <c r="AB33" s="1"/>
      <c r="AC33" s="1"/>
      <c r="AD33" s="1"/>
      <c r="AE33" s="1"/>
      <c r="AF33" s="1"/>
      <c r="AG33" s="1"/>
    </row>
    <row r="34" spans="2:33">
      <c r="B34" s="25" t="s">
        <v>139</v>
      </c>
      <c r="C34" s="63"/>
      <c r="D34" s="63">
        <v>0</v>
      </c>
      <c r="E34" s="8">
        <f t="shared" si="2"/>
        <v>0</v>
      </c>
      <c r="F34" s="14" t="e">
        <f t="shared" si="3"/>
        <v>#DIV/0!</v>
      </c>
      <c r="G34" s="1"/>
      <c r="H34" s="1"/>
      <c r="I34" s="1"/>
      <c r="J34" s="1"/>
      <c r="K34" s="1"/>
      <c r="L34" s="1"/>
      <c r="M34" s="1"/>
      <c r="N34" s="1"/>
      <c r="O34" s="1"/>
      <c r="P34" s="1"/>
      <c r="Q34" s="1"/>
      <c r="R34" s="1"/>
      <c r="S34" s="1"/>
      <c r="T34" s="1"/>
      <c r="U34" s="1"/>
      <c r="V34" s="1"/>
      <c r="W34" s="1"/>
      <c r="X34" s="1"/>
      <c r="Y34" s="1"/>
      <c r="Z34" s="1"/>
      <c r="AA34" s="1"/>
      <c r="AB34" s="1"/>
      <c r="AC34" s="1"/>
      <c r="AD34" s="1"/>
      <c r="AE34" s="1"/>
      <c r="AF34" s="1"/>
      <c r="AG34" s="1"/>
    </row>
    <row r="35" spans="2:33">
      <c r="B35" s="25" t="s">
        <v>140</v>
      </c>
      <c r="C35" s="63"/>
      <c r="D35" s="63">
        <v>0</v>
      </c>
      <c r="E35" s="8">
        <f t="shared" si="2"/>
        <v>0</v>
      </c>
      <c r="F35" s="14" t="e">
        <f t="shared" si="3"/>
        <v>#DIV/0!</v>
      </c>
      <c r="G35" s="1"/>
      <c r="H35" s="1"/>
      <c r="I35" s="1"/>
      <c r="J35" s="1"/>
      <c r="K35" s="1"/>
      <c r="L35" s="1"/>
      <c r="M35" s="1"/>
      <c r="N35" s="1"/>
      <c r="O35" s="1"/>
      <c r="P35" s="1"/>
      <c r="Q35" s="1"/>
      <c r="R35" s="1"/>
      <c r="S35" s="1"/>
      <c r="T35" s="1"/>
      <c r="U35" s="1"/>
      <c r="V35" s="1"/>
      <c r="W35" s="1"/>
      <c r="X35" s="1"/>
      <c r="Y35" s="1"/>
      <c r="Z35" s="1"/>
      <c r="AA35" s="1"/>
      <c r="AB35" s="1"/>
      <c r="AC35" s="1"/>
      <c r="AD35" s="1"/>
      <c r="AE35" s="1"/>
      <c r="AF35" s="1"/>
      <c r="AG35" s="1"/>
    </row>
    <row r="36" spans="2:33">
      <c r="B36" s="25" t="s">
        <v>141</v>
      </c>
      <c r="C36" s="63"/>
      <c r="D36" s="63">
        <v>0</v>
      </c>
      <c r="E36" s="8">
        <f t="shared" si="2"/>
        <v>0</v>
      </c>
      <c r="F36" s="14" t="e">
        <f t="shared" si="3"/>
        <v>#DIV/0!</v>
      </c>
      <c r="G36" s="1"/>
      <c r="H36" s="1"/>
      <c r="I36" s="1"/>
      <c r="J36" s="1"/>
      <c r="K36" s="1"/>
      <c r="L36" s="1"/>
      <c r="M36" s="1"/>
      <c r="N36" s="1"/>
      <c r="O36" s="1"/>
      <c r="P36" s="1"/>
      <c r="Q36" s="1"/>
      <c r="R36" s="1"/>
      <c r="S36" s="1"/>
      <c r="T36" s="1"/>
      <c r="U36" s="1"/>
      <c r="V36" s="1"/>
      <c r="W36" s="1"/>
      <c r="X36" s="1"/>
      <c r="Y36" s="1"/>
      <c r="Z36" s="1"/>
      <c r="AA36" s="1"/>
      <c r="AB36" s="1"/>
      <c r="AC36" s="1"/>
      <c r="AD36" s="1"/>
      <c r="AE36" s="1"/>
      <c r="AF36" s="1"/>
      <c r="AG36" s="1"/>
    </row>
    <row r="37" spans="2:33">
      <c r="B37" s="31" t="s">
        <v>4</v>
      </c>
      <c r="C37" s="11">
        <f>SUM(C31:C36)</f>
        <v>0</v>
      </c>
      <c r="D37" s="11">
        <f>SUM(D31:D36)</f>
        <v>0</v>
      </c>
      <c r="E37" s="8">
        <f t="shared" si="2"/>
        <v>0</v>
      </c>
      <c r="F37" s="14" t="e">
        <f t="shared" si="3"/>
        <v>#DIV/0!</v>
      </c>
      <c r="G37" s="1"/>
      <c r="H37" s="1"/>
      <c r="I37" s="1"/>
      <c r="J37" s="1"/>
      <c r="K37" s="1"/>
      <c r="L37" s="1"/>
      <c r="M37" s="1"/>
      <c r="N37" s="1"/>
      <c r="O37" s="1"/>
      <c r="P37" s="1"/>
      <c r="Q37" s="1"/>
      <c r="R37" s="1"/>
      <c r="S37" s="1"/>
      <c r="T37" s="1"/>
      <c r="U37" s="1"/>
      <c r="V37" s="1"/>
      <c r="W37" s="1"/>
      <c r="X37" s="1"/>
      <c r="Y37" s="1"/>
      <c r="Z37" s="1"/>
      <c r="AA37" s="1"/>
      <c r="AB37" s="1"/>
      <c r="AC37" s="1"/>
      <c r="AD37" s="1"/>
      <c r="AE37" s="1"/>
      <c r="AF37" s="1"/>
      <c r="AG37" s="1"/>
    </row>
    <row r="38" spans="2:33">
      <c r="B38" s="31"/>
      <c r="C38" s="11"/>
      <c r="D38" s="8"/>
      <c r="E38" s="8"/>
      <c r="F38" s="14"/>
      <c r="G38" s="1"/>
      <c r="H38" s="1"/>
      <c r="I38" s="1"/>
      <c r="J38" s="1"/>
      <c r="K38" s="1"/>
      <c r="L38" s="1"/>
      <c r="M38" s="1"/>
      <c r="N38" s="1"/>
      <c r="O38" s="1"/>
      <c r="P38" s="1"/>
      <c r="Q38" s="1"/>
      <c r="R38" s="1"/>
      <c r="S38" s="1"/>
      <c r="T38" s="1"/>
      <c r="U38" s="1"/>
      <c r="V38" s="1"/>
      <c r="W38" s="1"/>
      <c r="X38" s="1"/>
      <c r="Y38" s="1"/>
      <c r="Z38" s="1"/>
      <c r="AA38" s="1"/>
      <c r="AB38" s="1"/>
      <c r="AC38" s="1"/>
      <c r="AD38" s="1"/>
      <c r="AE38" s="1"/>
      <c r="AF38" s="1"/>
      <c r="AG38" s="1"/>
    </row>
    <row r="39" spans="2:33">
      <c r="B39" s="26" t="s">
        <v>142</v>
      </c>
      <c r="C39" s="63"/>
      <c r="D39" s="63">
        <v>0</v>
      </c>
      <c r="E39" s="8">
        <f t="shared" si="2"/>
        <v>0</v>
      </c>
      <c r="F39" s="14" t="e">
        <f t="shared" si="3"/>
        <v>#DIV/0!</v>
      </c>
      <c r="G39" s="1"/>
      <c r="H39" s="1"/>
      <c r="I39" s="1"/>
      <c r="J39" s="1"/>
      <c r="K39" s="1"/>
      <c r="L39" s="1"/>
      <c r="M39" s="1"/>
      <c r="N39" s="1"/>
      <c r="O39" s="1"/>
      <c r="P39" s="1"/>
      <c r="Q39" s="1"/>
      <c r="R39" s="1"/>
      <c r="S39" s="1"/>
      <c r="T39" s="1"/>
      <c r="U39" s="1"/>
      <c r="V39" s="1"/>
      <c r="W39" s="1"/>
      <c r="X39" s="1"/>
      <c r="Y39" s="1"/>
      <c r="Z39" s="1"/>
      <c r="AA39" s="1"/>
      <c r="AB39" s="1"/>
      <c r="AC39" s="1"/>
      <c r="AD39" s="1"/>
      <c r="AE39" s="1"/>
      <c r="AF39" s="1"/>
      <c r="AG39" s="1"/>
    </row>
    <row r="40" spans="2:33">
      <c r="B40" s="26" t="s">
        <v>143</v>
      </c>
      <c r="C40" s="63"/>
      <c r="D40" s="63">
        <v>0</v>
      </c>
      <c r="E40" s="8">
        <f t="shared" si="2"/>
        <v>0</v>
      </c>
      <c r="F40" s="14" t="e">
        <f t="shared" si="3"/>
        <v>#DIV/0!</v>
      </c>
      <c r="G40" s="1"/>
      <c r="H40" s="1"/>
      <c r="I40" s="1"/>
      <c r="J40" s="1"/>
      <c r="K40" s="1"/>
      <c r="L40" s="1"/>
      <c r="M40" s="1"/>
      <c r="N40" s="1"/>
      <c r="O40" s="1"/>
      <c r="P40" s="1"/>
      <c r="Q40" s="1"/>
      <c r="R40" s="1"/>
      <c r="S40" s="1"/>
      <c r="T40" s="1"/>
      <c r="U40" s="1"/>
      <c r="V40" s="1"/>
      <c r="W40" s="1"/>
      <c r="X40" s="1"/>
      <c r="Y40" s="1"/>
      <c r="Z40" s="1"/>
      <c r="AA40" s="1"/>
      <c r="AB40" s="1"/>
      <c r="AC40" s="1"/>
      <c r="AD40" s="1"/>
      <c r="AE40" s="1"/>
      <c r="AF40" s="1"/>
      <c r="AG40" s="1"/>
    </row>
    <row r="41" spans="2:33">
      <c r="B41" s="26" t="s">
        <v>144</v>
      </c>
      <c r="C41" s="63"/>
      <c r="D41" s="63">
        <v>0</v>
      </c>
      <c r="E41" s="8">
        <f t="shared" si="2"/>
        <v>0</v>
      </c>
      <c r="F41" s="14" t="e">
        <f t="shared" si="3"/>
        <v>#DIV/0!</v>
      </c>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spans="2:33">
      <c r="B42" s="26" t="s">
        <v>145</v>
      </c>
      <c r="C42" s="63"/>
      <c r="D42" s="63">
        <v>0</v>
      </c>
      <c r="E42" s="8">
        <f t="shared" si="2"/>
        <v>0</v>
      </c>
      <c r="F42" s="14" t="e">
        <f t="shared" si="3"/>
        <v>#DIV/0!</v>
      </c>
      <c r="G42" s="1"/>
      <c r="H42" s="1"/>
      <c r="I42" s="1"/>
      <c r="J42" s="1"/>
      <c r="K42" s="1"/>
      <c r="L42" s="1"/>
      <c r="M42" s="1"/>
      <c r="N42" s="1"/>
      <c r="O42" s="1"/>
      <c r="P42" s="1"/>
      <c r="Q42" s="1"/>
      <c r="R42" s="1"/>
      <c r="S42" s="1"/>
      <c r="T42" s="1"/>
      <c r="U42" s="1"/>
      <c r="V42" s="1"/>
      <c r="W42" s="1"/>
      <c r="X42" s="1"/>
      <c r="Y42" s="1"/>
      <c r="Z42" s="1"/>
      <c r="AA42" s="1"/>
      <c r="AB42" s="1"/>
      <c r="AC42" s="1"/>
      <c r="AD42" s="1"/>
      <c r="AE42" s="1"/>
      <c r="AF42" s="1"/>
      <c r="AG42" s="1"/>
    </row>
    <row r="43" spans="2:33">
      <c r="B43" s="26" t="s">
        <v>146</v>
      </c>
      <c r="C43" s="63"/>
      <c r="D43" s="63">
        <v>0</v>
      </c>
      <c r="E43" s="8">
        <f t="shared" si="2"/>
        <v>0</v>
      </c>
      <c r="F43" s="14" t="e">
        <f t="shared" si="3"/>
        <v>#DIV/0!</v>
      </c>
      <c r="G43" s="1"/>
      <c r="H43" s="1"/>
      <c r="I43" s="1"/>
      <c r="J43" s="1"/>
      <c r="K43" s="1"/>
      <c r="L43" s="1"/>
      <c r="M43" s="1"/>
      <c r="N43" s="1"/>
      <c r="O43" s="1"/>
      <c r="P43" s="1"/>
      <c r="Q43" s="1"/>
      <c r="R43" s="1"/>
      <c r="S43" s="1"/>
      <c r="T43" s="1"/>
      <c r="U43" s="1"/>
      <c r="V43" s="1"/>
      <c r="W43" s="1"/>
      <c r="X43" s="1"/>
      <c r="Y43" s="1"/>
      <c r="Z43" s="1"/>
      <c r="AA43" s="1"/>
      <c r="AB43" s="1"/>
      <c r="AC43" s="1"/>
      <c r="AD43" s="1"/>
      <c r="AE43" s="1"/>
      <c r="AF43" s="1"/>
      <c r="AG43" s="1"/>
    </row>
    <row r="44" spans="2:33">
      <c r="B44" s="26" t="s">
        <v>147</v>
      </c>
      <c r="C44" s="63"/>
      <c r="D44" s="63">
        <v>0</v>
      </c>
      <c r="E44" s="8">
        <f t="shared" si="2"/>
        <v>0</v>
      </c>
      <c r="F44" s="14" t="e">
        <f t="shared" si="3"/>
        <v>#DIV/0!</v>
      </c>
      <c r="G44" s="1"/>
      <c r="H44" s="1"/>
      <c r="I44" s="1"/>
      <c r="J44" s="1"/>
      <c r="K44" s="1"/>
      <c r="L44" s="1"/>
      <c r="M44" s="1"/>
      <c r="N44" s="1"/>
      <c r="O44" s="1"/>
      <c r="P44" s="1"/>
      <c r="Q44" s="1"/>
      <c r="R44" s="1"/>
      <c r="S44" s="1"/>
      <c r="T44" s="1"/>
      <c r="U44" s="1"/>
      <c r="V44" s="1"/>
      <c r="W44" s="1"/>
      <c r="X44" s="1"/>
      <c r="Y44" s="1"/>
      <c r="Z44" s="1"/>
      <c r="AA44" s="1"/>
      <c r="AB44" s="1"/>
      <c r="AC44" s="1"/>
      <c r="AD44" s="1"/>
      <c r="AE44" s="1"/>
      <c r="AF44" s="1"/>
      <c r="AG44" s="1"/>
    </row>
    <row r="45" spans="2:33">
      <c r="B45" s="26" t="s">
        <v>155</v>
      </c>
      <c r="C45" s="63"/>
      <c r="D45" s="63">
        <v>0</v>
      </c>
      <c r="E45" s="8">
        <f t="shared" ref="E45" si="4">C45-D45</f>
        <v>0</v>
      </c>
      <c r="F45" s="14" t="e">
        <f t="shared" ref="F45" si="5">E45/D45</f>
        <v>#DIV/0!</v>
      </c>
      <c r="G45" s="1"/>
      <c r="H45" s="1"/>
      <c r="I45" s="1"/>
      <c r="J45" s="1"/>
      <c r="K45" s="1"/>
      <c r="L45" s="1"/>
      <c r="M45" s="1"/>
      <c r="N45" s="1"/>
      <c r="O45" s="1"/>
      <c r="P45" s="1"/>
      <c r="Q45" s="1"/>
      <c r="R45" s="1"/>
      <c r="S45" s="1"/>
      <c r="T45" s="1"/>
      <c r="U45" s="1"/>
      <c r="V45" s="1"/>
      <c r="W45" s="1"/>
      <c r="X45" s="1"/>
      <c r="Y45" s="1"/>
      <c r="Z45" s="1"/>
      <c r="AA45" s="1"/>
      <c r="AB45" s="1"/>
      <c r="AC45" s="1"/>
      <c r="AD45" s="1"/>
      <c r="AE45" s="1"/>
      <c r="AF45" s="1"/>
      <c r="AG45" s="1"/>
    </row>
    <row r="46" spans="2:33">
      <c r="B46" s="31" t="s">
        <v>3</v>
      </c>
      <c r="C46" s="11">
        <f>SUM(C39:C44)</f>
        <v>0</v>
      </c>
      <c r="D46" s="11">
        <f>SUM(D39:D45)</f>
        <v>0</v>
      </c>
      <c r="E46" s="11">
        <f t="shared" si="2"/>
        <v>0</v>
      </c>
      <c r="F46" s="12" t="e">
        <f t="shared" si="3"/>
        <v>#DIV/0!</v>
      </c>
      <c r="G46" s="1"/>
      <c r="H46" s="1"/>
      <c r="I46" s="1"/>
      <c r="J46" s="1"/>
      <c r="K46" s="1"/>
      <c r="L46" s="1"/>
      <c r="M46" s="1"/>
      <c r="N46" s="1"/>
      <c r="O46" s="1"/>
      <c r="P46" s="1"/>
      <c r="Q46" s="1"/>
      <c r="R46" s="1"/>
      <c r="S46" s="1"/>
      <c r="T46" s="1"/>
      <c r="U46" s="1"/>
      <c r="V46" s="1"/>
      <c r="W46" s="1"/>
      <c r="X46" s="1"/>
      <c r="Y46" s="1"/>
      <c r="Z46" s="1"/>
      <c r="AA46" s="1"/>
      <c r="AB46" s="1"/>
      <c r="AC46" s="1"/>
      <c r="AD46" s="1"/>
      <c r="AE46" s="1"/>
      <c r="AF46" s="1"/>
      <c r="AG46" s="1"/>
    </row>
    <row r="47" spans="2:33">
      <c r="B47" s="31"/>
      <c r="C47" s="11"/>
      <c r="D47" s="8"/>
      <c r="E47" s="8"/>
      <c r="F47" s="14"/>
      <c r="G47" s="1"/>
      <c r="H47" s="1"/>
      <c r="I47" s="1"/>
      <c r="J47" s="1"/>
      <c r="K47" s="1"/>
      <c r="L47" s="1"/>
      <c r="M47" s="1"/>
      <c r="N47" s="1"/>
      <c r="O47" s="1"/>
      <c r="P47" s="1"/>
      <c r="Q47" s="1"/>
      <c r="R47" s="1"/>
      <c r="S47" s="1"/>
      <c r="T47" s="1"/>
      <c r="U47" s="1"/>
      <c r="V47" s="1"/>
      <c r="W47" s="1"/>
      <c r="X47" s="1"/>
      <c r="Y47" s="1"/>
      <c r="Z47" s="1"/>
      <c r="AA47" s="1"/>
      <c r="AB47" s="1"/>
      <c r="AC47" s="1"/>
      <c r="AD47" s="1"/>
      <c r="AE47" s="1"/>
      <c r="AF47" s="1"/>
      <c r="AG47" s="1"/>
    </row>
    <row r="48" spans="2:33">
      <c r="B48" s="26" t="s">
        <v>156</v>
      </c>
      <c r="C48" s="63"/>
      <c r="D48" s="63">
        <v>0</v>
      </c>
      <c r="E48" s="8">
        <f t="shared" si="2"/>
        <v>0</v>
      </c>
      <c r="F48" s="14" t="e">
        <f t="shared" si="3"/>
        <v>#DIV/0!</v>
      </c>
      <c r="G48" s="1"/>
      <c r="H48" s="1"/>
      <c r="I48" s="1"/>
      <c r="J48" s="1"/>
      <c r="K48" s="1"/>
      <c r="L48" s="1"/>
      <c r="M48" s="1"/>
      <c r="N48" s="1"/>
      <c r="O48" s="1"/>
      <c r="P48" s="1"/>
      <c r="Q48" s="1"/>
      <c r="R48" s="1"/>
      <c r="S48" s="1"/>
      <c r="T48" s="1"/>
      <c r="U48" s="1"/>
      <c r="V48" s="1"/>
      <c r="W48" s="1"/>
      <c r="X48" s="1"/>
      <c r="Y48" s="1"/>
      <c r="Z48" s="1"/>
      <c r="AA48" s="1"/>
      <c r="AB48" s="1"/>
      <c r="AC48" s="1"/>
      <c r="AD48" s="1"/>
      <c r="AE48" s="1"/>
      <c r="AF48" s="1"/>
      <c r="AG48" s="1"/>
    </row>
    <row r="49" spans="2:33">
      <c r="B49" s="26" t="s">
        <v>157</v>
      </c>
      <c r="C49" s="63"/>
      <c r="D49" s="63">
        <v>0</v>
      </c>
      <c r="E49" s="8">
        <f t="shared" ref="E49:E56" si="6">C49-D49</f>
        <v>0</v>
      </c>
      <c r="F49" s="14" t="e">
        <f t="shared" ref="F49:F56" si="7">E49/D49</f>
        <v>#DIV/0!</v>
      </c>
      <c r="G49" s="1"/>
      <c r="H49" s="1"/>
      <c r="I49" s="1"/>
      <c r="J49" s="1"/>
      <c r="K49" s="1"/>
      <c r="L49" s="1"/>
      <c r="M49" s="1"/>
      <c r="N49" s="1"/>
      <c r="O49" s="1"/>
      <c r="P49" s="1"/>
      <c r="Q49" s="1"/>
      <c r="R49" s="1"/>
      <c r="S49" s="1"/>
      <c r="T49" s="1"/>
      <c r="U49" s="1"/>
      <c r="V49" s="1"/>
      <c r="W49" s="1"/>
      <c r="X49" s="1"/>
      <c r="Y49" s="1"/>
      <c r="Z49" s="1"/>
      <c r="AA49" s="1"/>
      <c r="AB49" s="1"/>
      <c r="AC49" s="1"/>
      <c r="AD49" s="1"/>
      <c r="AE49" s="1"/>
      <c r="AF49" s="1"/>
      <c r="AG49" s="1"/>
    </row>
    <row r="50" spans="2:33">
      <c r="B50" s="26" t="s">
        <v>158</v>
      </c>
      <c r="C50" s="63"/>
      <c r="D50" s="63">
        <v>0</v>
      </c>
      <c r="E50" s="8">
        <f t="shared" si="6"/>
        <v>0</v>
      </c>
      <c r="F50" s="14" t="e">
        <f t="shared" si="7"/>
        <v>#DIV/0!</v>
      </c>
      <c r="G50" s="1"/>
      <c r="H50" s="1"/>
      <c r="I50" s="1"/>
      <c r="J50" s="1"/>
      <c r="K50" s="1"/>
      <c r="L50" s="1"/>
      <c r="M50" s="1"/>
      <c r="N50" s="1"/>
      <c r="O50" s="1"/>
      <c r="P50" s="1"/>
      <c r="Q50" s="1"/>
      <c r="R50" s="1"/>
      <c r="S50" s="1"/>
      <c r="T50" s="1"/>
      <c r="U50" s="1"/>
      <c r="V50" s="1"/>
      <c r="W50" s="1"/>
      <c r="X50" s="1"/>
      <c r="Y50" s="1"/>
      <c r="Z50" s="1"/>
      <c r="AA50" s="1"/>
      <c r="AB50" s="1"/>
      <c r="AC50" s="1"/>
      <c r="AD50" s="1"/>
      <c r="AE50" s="1"/>
      <c r="AF50" s="1"/>
      <c r="AG50" s="1"/>
    </row>
    <row r="51" spans="2:33">
      <c r="B51" s="26" t="s">
        <v>159</v>
      </c>
      <c r="C51" s="63"/>
      <c r="D51" s="63">
        <v>0</v>
      </c>
      <c r="E51" s="8">
        <f t="shared" si="6"/>
        <v>0</v>
      </c>
      <c r="F51" s="14" t="e">
        <f t="shared" si="7"/>
        <v>#DIV/0!</v>
      </c>
      <c r="G51" s="1"/>
      <c r="H51" s="1"/>
      <c r="I51" s="1"/>
      <c r="J51" s="1"/>
      <c r="K51" s="1"/>
      <c r="L51" s="1"/>
      <c r="M51" s="1"/>
      <c r="N51" s="1"/>
      <c r="O51" s="1"/>
      <c r="P51" s="1"/>
      <c r="Q51" s="1"/>
      <c r="R51" s="1"/>
      <c r="S51" s="1"/>
      <c r="T51" s="1"/>
      <c r="U51" s="1"/>
      <c r="V51" s="1"/>
      <c r="W51" s="1"/>
      <c r="X51" s="1"/>
      <c r="Y51" s="1"/>
      <c r="Z51" s="1"/>
      <c r="AA51" s="1"/>
      <c r="AB51" s="1"/>
      <c r="AC51" s="1"/>
      <c r="AD51" s="1"/>
      <c r="AE51" s="1"/>
      <c r="AF51" s="1"/>
      <c r="AG51" s="1"/>
    </row>
    <row r="52" spans="2:33">
      <c r="B52" s="26" t="s">
        <v>160</v>
      </c>
      <c r="C52" s="63"/>
      <c r="D52" s="63">
        <v>0</v>
      </c>
      <c r="E52" s="8">
        <f t="shared" si="6"/>
        <v>0</v>
      </c>
      <c r="F52" s="14" t="e">
        <f t="shared" si="7"/>
        <v>#DIV/0!</v>
      </c>
      <c r="G52" s="1"/>
      <c r="H52" s="1"/>
      <c r="I52" s="1"/>
      <c r="J52" s="1"/>
      <c r="K52" s="1"/>
      <c r="L52" s="1"/>
      <c r="M52" s="1"/>
      <c r="N52" s="1"/>
      <c r="O52" s="1"/>
      <c r="P52" s="1"/>
      <c r="Q52" s="1"/>
      <c r="R52" s="1"/>
      <c r="S52" s="1"/>
      <c r="T52" s="1"/>
      <c r="U52" s="1"/>
      <c r="V52" s="1"/>
      <c r="W52" s="1"/>
      <c r="X52" s="1"/>
      <c r="Y52" s="1"/>
      <c r="Z52" s="1"/>
      <c r="AA52" s="1"/>
      <c r="AB52" s="1"/>
      <c r="AC52" s="1"/>
      <c r="AD52" s="1"/>
      <c r="AE52" s="1"/>
      <c r="AF52" s="1"/>
      <c r="AG52" s="1"/>
    </row>
    <row r="53" spans="2:33">
      <c r="B53" s="26" t="s">
        <v>161</v>
      </c>
      <c r="C53" s="63"/>
      <c r="D53" s="63">
        <v>0</v>
      </c>
      <c r="E53" s="8">
        <f t="shared" si="6"/>
        <v>0</v>
      </c>
      <c r="F53" s="14" t="e">
        <f t="shared" si="7"/>
        <v>#DIV/0!</v>
      </c>
      <c r="G53" s="1"/>
      <c r="H53" s="1"/>
      <c r="I53" s="1"/>
      <c r="J53" s="1"/>
      <c r="K53" s="1"/>
      <c r="L53" s="1"/>
      <c r="M53" s="1"/>
      <c r="N53" s="1"/>
      <c r="O53" s="1"/>
      <c r="P53" s="1"/>
      <c r="Q53" s="1"/>
      <c r="R53" s="1"/>
      <c r="S53" s="1"/>
      <c r="T53" s="1"/>
      <c r="U53" s="1"/>
      <c r="V53" s="1"/>
      <c r="W53" s="1"/>
      <c r="X53" s="1"/>
      <c r="Y53" s="1"/>
      <c r="Z53" s="1"/>
      <c r="AA53" s="1"/>
      <c r="AB53" s="1"/>
      <c r="AC53" s="1"/>
      <c r="AD53" s="1"/>
      <c r="AE53" s="1"/>
      <c r="AF53" s="1"/>
      <c r="AG53" s="1"/>
    </row>
    <row r="54" spans="2:33">
      <c r="B54" s="26" t="s">
        <v>162</v>
      </c>
      <c r="C54" s="63"/>
      <c r="D54" s="63">
        <v>0</v>
      </c>
      <c r="E54" s="8">
        <f t="shared" si="6"/>
        <v>0</v>
      </c>
      <c r="F54" s="14" t="e">
        <f t="shared" si="7"/>
        <v>#DIV/0!</v>
      </c>
      <c r="G54" s="1"/>
      <c r="H54" s="1"/>
      <c r="I54" s="1"/>
      <c r="J54" s="1"/>
      <c r="K54" s="1"/>
      <c r="L54" s="1"/>
      <c r="M54" s="1"/>
      <c r="N54" s="1"/>
      <c r="O54" s="1"/>
      <c r="P54" s="1"/>
      <c r="Q54" s="1"/>
      <c r="R54" s="1"/>
      <c r="S54" s="1"/>
      <c r="T54" s="1"/>
      <c r="U54" s="1"/>
      <c r="V54" s="1"/>
      <c r="W54" s="1"/>
      <c r="X54" s="1"/>
      <c r="Y54" s="1"/>
      <c r="Z54" s="1"/>
      <c r="AA54" s="1"/>
      <c r="AB54" s="1"/>
      <c r="AC54" s="1"/>
      <c r="AD54" s="1"/>
      <c r="AE54" s="1"/>
      <c r="AF54" s="1"/>
      <c r="AG54" s="1"/>
    </row>
    <row r="55" spans="2:33">
      <c r="B55" s="26" t="s">
        <v>163</v>
      </c>
      <c r="C55" s="63"/>
      <c r="D55" s="63">
        <v>0</v>
      </c>
      <c r="E55" s="8">
        <f t="shared" si="6"/>
        <v>0</v>
      </c>
      <c r="F55" s="14" t="e">
        <f t="shared" si="7"/>
        <v>#DIV/0!</v>
      </c>
      <c r="G55" s="1"/>
      <c r="H55" s="1"/>
      <c r="I55" s="1"/>
      <c r="J55" s="1"/>
      <c r="K55" s="1"/>
      <c r="L55" s="1"/>
      <c r="M55" s="1"/>
      <c r="N55" s="1"/>
      <c r="O55" s="1"/>
      <c r="P55" s="1"/>
      <c r="Q55" s="1"/>
      <c r="R55" s="1"/>
      <c r="S55" s="1"/>
      <c r="T55" s="1"/>
      <c r="U55" s="1"/>
      <c r="V55" s="1"/>
      <c r="W55" s="1"/>
      <c r="X55" s="1"/>
      <c r="Y55" s="1"/>
      <c r="Z55" s="1"/>
      <c r="AA55" s="1"/>
      <c r="AB55" s="1"/>
      <c r="AC55" s="1"/>
      <c r="AD55" s="1"/>
      <c r="AE55" s="1"/>
      <c r="AF55" s="1"/>
      <c r="AG55" s="1"/>
    </row>
    <row r="56" spans="2:33">
      <c r="B56" s="26" t="s">
        <v>164</v>
      </c>
      <c r="C56" s="63"/>
      <c r="D56" s="63">
        <v>0</v>
      </c>
      <c r="E56" s="8">
        <f t="shared" si="6"/>
        <v>0</v>
      </c>
      <c r="F56" s="14" t="e">
        <f t="shared" si="7"/>
        <v>#DIV/0!</v>
      </c>
      <c r="G56" s="1"/>
      <c r="H56" s="1"/>
      <c r="I56" s="1"/>
      <c r="J56" s="1"/>
      <c r="K56" s="1"/>
      <c r="L56" s="1"/>
      <c r="M56" s="1"/>
      <c r="N56" s="1"/>
      <c r="O56" s="1"/>
      <c r="P56" s="1"/>
      <c r="Q56" s="1"/>
      <c r="R56" s="1"/>
      <c r="S56" s="1"/>
      <c r="T56" s="1"/>
      <c r="U56" s="1"/>
      <c r="V56" s="1"/>
      <c r="W56" s="1"/>
      <c r="X56" s="1"/>
      <c r="Y56" s="1"/>
      <c r="Z56" s="1"/>
      <c r="AA56" s="1"/>
      <c r="AB56" s="1"/>
      <c r="AC56" s="1"/>
      <c r="AD56" s="1"/>
      <c r="AE56" s="1"/>
      <c r="AF56" s="1"/>
      <c r="AG56" s="1"/>
    </row>
    <row r="57" spans="2:33">
      <c r="B57" s="26" t="s">
        <v>165</v>
      </c>
      <c r="C57" s="63"/>
      <c r="D57" s="63">
        <v>0</v>
      </c>
      <c r="E57" s="8">
        <f t="shared" si="2"/>
        <v>0</v>
      </c>
      <c r="F57" s="14" t="e">
        <f t="shared" si="3"/>
        <v>#DIV/0!</v>
      </c>
      <c r="G57" s="1"/>
      <c r="H57" s="1"/>
      <c r="I57" s="1"/>
      <c r="J57" s="1"/>
      <c r="K57" s="1"/>
      <c r="L57" s="1"/>
      <c r="M57" s="1"/>
      <c r="N57" s="1"/>
      <c r="O57" s="1"/>
      <c r="P57" s="1"/>
      <c r="Q57" s="1"/>
      <c r="R57" s="1"/>
      <c r="S57" s="1"/>
      <c r="T57" s="1"/>
      <c r="U57" s="1"/>
      <c r="V57" s="1"/>
      <c r="W57" s="1"/>
      <c r="X57" s="1"/>
      <c r="Y57" s="1"/>
      <c r="Z57" s="1"/>
      <c r="AA57" s="1"/>
      <c r="AB57" s="1"/>
      <c r="AC57" s="1"/>
      <c r="AD57" s="1"/>
      <c r="AE57" s="1"/>
      <c r="AF57" s="1"/>
      <c r="AG57" s="1"/>
    </row>
    <row r="58" spans="2:33">
      <c r="B58" s="26" t="s">
        <v>166</v>
      </c>
      <c r="C58" s="63"/>
      <c r="D58" s="63">
        <v>0</v>
      </c>
      <c r="E58" s="8">
        <f t="shared" si="2"/>
        <v>0</v>
      </c>
      <c r="F58" s="14" t="e">
        <f t="shared" si="3"/>
        <v>#DIV/0!</v>
      </c>
      <c r="G58" s="1"/>
      <c r="H58" s="1"/>
      <c r="I58" s="1"/>
      <c r="J58" s="1"/>
      <c r="K58" s="1"/>
      <c r="L58" s="1"/>
      <c r="M58" s="1"/>
      <c r="N58" s="1"/>
      <c r="O58" s="1"/>
      <c r="P58" s="1"/>
      <c r="Q58" s="1"/>
      <c r="R58" s="1"/>
      <c r="S58" s="1"/>
      <c r="T58" s="1"/>
      <c r="U58" s="1"/>
      <c r="V58" s="1"/>
      <c r="W58" s="1"/>
      <c r="X58" s="1"/>
      <c r="Y58" s="1"/>
      <c r="Z58" s="1"/>
      <c r="AA58" s="1"/>
      <c r="AB58" s="1"/>
      <c r="AC58" s="1"/>
      <c r="AD58" s="1"/>
      <c r="AE58" s="1"/>
      <c r="AF58" s="1"/>
      <c r="AG58" s="1"/>
    </row>
    <row r="59" spans="2:33">
      <c r="B59" s="26" t="s">
        <v>167</v>
      </c>
      <c r="C59" s="63"/>
      <c r="D59" s="63">
        <v>0</v>
      </c>
      <c r="E59" s="8">
        <f t="shared" si="2"/>
        <v>0</v>
      </c>
      <c r="F59" s="14" t="e">
        <f t="shared" si="3"/>
        <v>#DIV/0!</v>
      </c>
      <c r="G59" s="1"/>
      <c r="H59" s="1"/>
      <c r="I59" s="1"/>
      <c r="J59" s="1"/>
      <c r="K59" s="1"/>
      <c r="L59" s="1"/>
      <c r="M59" s="1"/>
      <c r="N59" s="1"/>
      <c r="O59" s="1"/>
      <c r="P59" s="1"/>
      <c r="Q59" s="1"/>
      <c r="R59" s="1"/>
      <c r="S59" s="1"/>
      <c r="T59" s="1"/>
      <c r="U59" s="1"/>
      <c r="V59" s="1"/>
      <c r="W59" s="1"/>
      <c r="X59" s="1"/>
      <c r="Y59" s="1"/>
      <c r="Z59" s="1"/>
      <c r="AA59" s="1"/>
      <c r="AB59" s="1"/>
      <c r="AC59" s="1"/>
      <c r="AD59" s="1"/>
      <c r="AE59" s="1"/>
      <c r="AF59" s="1"/>
      <c r="AG59" s="1"/>
    </row>
    <row r="60" spans="2:33">
      <c r="B60" s="26" t="s">
        <v>168</v>
      </c>
      <c r="C60" s="63"/>
      <c r="D60" s="63">
        <v>0</v>
      </c>
      <c r="E60" s="8">
        <f t="shared" si="2"/>
        <v>0</v>
      </c>
      <c r="F60" s="14" t="e">
        <f t="shared" si="3"/>
        <v>#DIV/0!</v>
      </c>
      <c r="G60" s="1"/>
      <c r="H60" s="1"/>
      <c r="I60" s="1"/>
      <c r="J60" s="1"/>
      <c r="K60" s="1"/>
      <c r="L60" s="1"/>
      <c r="M60" s="1"/>
      <c r="N60" s="1"/>
      <c r="O60" s="1"/>
      <c r="P60" s="1"/>
      <c r="Q60" s="1"/>
      <c r="R60" s="1"/>
      <c r="S60" s="1"/>
      <c r="T60" s="1"/>
      <c r="U60" s="1"/>
      <c r="V60" s="1"/>
      <c r="W60" s="1"/>
      <c r="X60" s="1"/>
      <c r="Y60" s="1"/>
      <c r="Z60" s="1"/>
      <c r="AA60" s="1"/>
      <c r="AB60" s="1"/>
      <c r="AC60" s="1"/>
      <c r="AD60" s="1"/>
      <c r="AE60" s="1"/>
      <c r="AF60" s="1"/>
      <c r="AG60" s="1"/>
    </row>
    <row r="61" spans="2:33">
      <c r="B61" s="26" t="s">
        <v>169</v>
      </c>
      <c r="C61" s="63"/>
      <c r="D61" s="63">
        <v>0</v>
      </c>
      <c r="E61" s="8">
        <f t="shared" si="2"/>
        <v>0</v>
      </c>
      <c r="F61" s="14" t="e">
        <f t="shared" si="3"/>
        <v>#DIV/0!</v>
      </c>
      <c r="G61" s="1"/>
      <c r="H61" s="1"/>
      <c r="I61" s="1"/>
      <c r="J61" s="1"/>
      <c r="K61" s="1"/>
      <c r="L61" s="1"/>
      <c r="M61" s="1"/>
      <c r="N61" s="1"/>
      <c r="O61" s="1"/>
      <c r="P61" s="1"/>
      <c r="Q61" s="1"/>
      <c r="R61" s="1"/>
      <c r="S61" s="1"/>
      <c r="T61" s="1"/>
      <c r="U61" s="1"/>
      <c r="V61" s="1"/>
      <c r="W61" s="1"/>
      <c r="X61" s="1"/>
      <c r="Y61" s="1"/>
      <c r="Z61" s="1"/>
      <c r="AA61" s="1"/>
      <c r="AB61" s="1"/>
      <c r="AC61" s="1"/>
      <c r="AD61" s="1"/>
      <c r="AE61" s="1"/>
      <c r="AF61" s="1"/>
      <c r="AG61" s="1"/>
    </row>
    <row r="62" spans="2:33">
      <c r="B62" s="26" t="s">
        <v>170</v>
      </c>
      <c r="C62" s="63"/>
      <c r="D62" s="63">
        <v>0</v>
      </c>
      <c r="E62" s="8">
        <f t="shared" si="2"/>
        <v>0</v>
      </c>
      <c r="F62" s="14" t="e">
        <f t="shared" si="3"/>
        <v>#DIV/0!</v>
      </c>
      <c r="G62" s="1"/>
      <c r="H62" s="1"/>
      <c r="I62" s="1"/>
      <c r="J62" s="1"/>
      <c r="K62" s="1"/>
      <c r="L62" s="1"/>
      <c r="M62" s="1"/>
      <c r="N62" s="1"/>
      <c r="O62" s="1"/>
      <c r="P62" s="1"/>
      <c r="Q62" s="1"/>
      <c r="R62" s="1"/>
      <c r="S62" s="1"/>
      <c r="T62" s="1"/>
      <c r="U62" s="1"/>
      <c r="V62" s="1"/>
      <c r="W62" s="1"/>
      <c r="X62" s="1"/>
      <c r="Y62" s="1"/>
      <c r="Z62" s="1"/>
      <c r="AA62" s="1"/>
      <c r="AB62" s="1"/>
      <c r="AC62" s="1"/>
      <c r="AD62" s="1"/>
      <c r="AE62" s="1"/>
      <c r="AF62" s="1"/>
      <c r="AG62" s="1"/>
    </row>
    <row r="63" spans="2:33">
      <c r="B63" s="25" t="s">
        <v>171</v>
      </c>
      <c r="C63" s="63"/>
      <c r="D63" s="63">
        <v>0</v>
      </c>
      <c r="E63" s="8">
        <f t="shared" si="2"/>
        <v>0</v>
      </c>
      <c r="F63" s="14" t="e">
        <f t="shared" si="3"/>
        <v>#DIV/0!</v>
      </c>
      <c r="G63" s="1"/>
      <c r="H63" s="1"/>
      <c r="I63" s="1"/>
      <c r="J63" s="1"/>
      <c r="K63" s="1"/>
      <c r="L63" s="1"/>
      <c r="M63" s="1"/>
      <c r="N63" s="1"/>
      <c r="O63" s="1"/>
      <c r="P63" s="1"/>
      <c r="Q63" s="1"/>
      <c r="R63" s="1"/>
      <c r="S63" s="1"/>
      <c r="T63" s="1"/>
      <c r="U63" s="1"/>
      <c r="V63" s="1"/>
      <c r="W63" s="1"/>
      <c r="X63" s="1"/>
      <c r="Y63" s="1"/>
      <c r="Z63" s="1"/>
      <c r="AA63" s="1"/>
      <c r="AB63" s="1"/>
      <c r="AC63" s="1"/>
      <c r="AD63" s="1"/>
      <c r="AE63" s="1"/>
      <c r="AF63" s="1"/>
      <c r="AG63" s="1"/>
    </row>
    <row r="64" spans="2:33">
      <c r="B64" s="26" t="s">
        <v>172</v>
      </c>
      <c r="C64" s="63"/>
      <c r="D64" s="63">
        <v>0</v>
      </c>
      <c r="E64" s="8">
        <f t="shared" si="2"/>
        <v>0</v>
      </c>
      <c r="F64" s="14" t="e">
        <f t="shared" si="3"/>
        <v>#DIV/0!</v>
      </c>
      <c r="G64" s="1"/>
      <c r="H64" s="1"/>
      <c r="I64" s="2"/>
      <c r="J64" s="1"/>
      <c r="K64" s="1"/>
      <c r="L64" s="1"/>
      <c r="M64" s="1"/>
      <c r="N64" s="1"/>
      <c r="O64" s="1"/>
      <c r="P64" s="1"/>
      <c r="Q64" s="1"/>
      <c r="R64" s="1"/>
      <c r="S64" s="1"/>
      <c r="T64" s="1"/>
      <c r="U64" s="1"/>
      <c r="V64" s="1"/>
      <c r="W64" s="1"/>
      <c r="X64" s="1"/>
      <c r="Y64" s="1"/>
      <c r="Z64" s="1"/>
      <c r="AA64" s="1"/>
      <c r="AB64" s="1"/>
      <c r="AC64" s="1"/>
      <c r="AD64" s="1"/>
      <c r="AE64" s="1"/>
      <c r="AF64" s="1"/>
      <c r="AG64" s="1"/>
    </row>
    <row r="65" spans="1:33">
      <c r="B65" s="26" t="s">
        <v>173</v>
      </c>
      <c r="C65" s="63"/>
      <c r="D65" s="63">
        <v>0</v>
      </c>
      <c r="E65" s="8">
        <f t="shared" si="2"/>
        <v>0</v>
      </c>
      <c r="F65" s="14" t="e">
        <f t="shared" si="3"/>
        <v>#DIV/0!</v>
      </c>
      <c r="G65" s="1"/>
      <c r="H65" s="1"/>
      <c r="I65" s="1"/>
      <c r="J65" s="1"/>
      <c r="K65" s="1"/>
      <c r="L65" s="1"/>
      <c r="M65" s="1"/>
      <c r="N65" s="1"/>
      <c r="O65" s="1"/>
      <c r="P65" s="1"/>
      <c r="Q65" s="1"/>
      <c r="R65" s="1"/>
      <c r="S65" s="1"/>
      <c r="T65" s="1"/>
      <c r="U65" s="1"/>
      <c r="V65" s="1"/>
      <c r="W65" s="1"/>
      <c r="X65" s="1"/>
      <c r="Y65" s="1"/>
      <c r="Z65" s="1"/>
      <c r="AA65" s="1"/>
      <c r="AB65" s="1"/>
      <c r="AC65" s="1"/>
      <c r="AD65" s="1"/>
      <c r="AE65" s="1"/>
      <c r="AF65" s="1"/>
      <c r="AG65" s="1"/>
    </row>
    <row r="66" spans="1:33">
      <c r="B66" s="41" t="s">
        <v>174</v>
      </c>
      <c r="C66" s="63"/>
      <c r="D66" s="63">
        <v>0</v>
      </c>
      <c r="E66" s="8">
        <f>C66-D66</f>
        <v>0</v>
      </c>
      <c r="F66" s="14" t="e">
        <f>E66/D66</f>
        <v>#DIV/0!</v>
      </c>
      <c r="G66" s="1"/>
      <c r="H66" s="1"/>
      <c r="I66" s="1"/>
      <c r="J66" s="1"/>
      <c r="K66" s="1"/>
      <c r="L66" s="1"/>
      <c r="M66" s="1"/>
      <c r="N66" s="1"/>
      <c r="O66" s="1"/>
      <c r="P66" s="1"/>
      <c r="Q66" s="1"/>
      <c r="R66" s="1"/>
      <c r="S66" s="1"/>
      <c r="T66" s="1"/>
      <c r="U66" s="1"/>
      <c r="V66" s="1"/>
      <c r="W66" s="1"/>
      <c r="X66" s="1"/>
      <c r="Y66" s="1"/>
      <c r="Z66" s="1"/>
      <c r="AA66" s="1"/>
      <c r="AB66" s="1"/>
      <c r="AC66" s="1"/>
      <c r="AD66" s="1"/>
      <c r="AE66" s="1"/>
      <c r="AF66" s="1"/>
      <c r="AG66" s="1"/>
    </row>
    <row r="67" spans="1:33">
      <c r="B67" s="31" t="s">
        <v>26</v>
      </c>
      <c r="C67" s="11">
        <f>SUM(C48:C66)</f>
        <v>0</v>
      </c>
      <c r="D67" s="11">
        <f>SUM(D48:D66)</f>
        <v>0</v>
      </c>
      <c r="E67" s="11">
        <f t="shared" si="2"/>
        <v>0</v>
      </c>
      <c r="F67" s="12" t="e">
        <f t="shared" si="3"/>
        <v>#DIV/0!</v>
      </c>
      <c r="G67" s="1"/>
      <c r="H67" s="1"/>
      <c r="I67" s="1"/>
      <c r="J67" s="1"/>
      <c r="K67" s="1"/>
      <c r="L67" s="1"/>
      <c r="M67" s="1"/>
      <c r="N67" s="1"/>
      <c r="O67" s="1"/>
      <c r="P67" s="1"/>
      <c r="Q67" s="1"/>
      <c r="R67" s="1"/>
      <c r="S67" s="1"/>
      <c r="T67" s="1"/>
      <c r="U67" s="1"/>
      <c r="V67" s="1"/>
      <c r="W67" s="1"/>
      <c r="X67" s="1"/>
      <c r="Y67" s="1"/>
      <c r="Z67" s="1"/>
      <c r="AA67" s="1"/>
      <c r="AB67" s="1"/>
      <c r="AC67" s="1"/>
      <c r="AD67" s="1"/>
      <c r="AE67" s="1"/>
      <c r="AF67" s="1"/>
      <c r="AG67" s="1"/>
    </row>
    <row r="68" spans="1:33">
      <c r="B68" s="31"/>
      <c r="C68" s="3"/>
      <c r="D68" s="3"/>
      <c r="E68" s="8"/>
      <c r="F68" s="14"/>
      <c r="G68" s="1"/>
      <c r="H68" s="1"/>
      <c r="I68" s="1"/>
      <c r="J68" s="1"/>
      <c r="K68" s="1"/>
      <c r="L68" s="1"/>
      <c r="M68" s="1"/>
      <c r="N68" s="1"/>
      <c r="O68" s="1"/>
      <c r="P68" s="1"/>
      <c r="Q68" s="1"/>
      <c r="R68" s="1"/>
      <c r="S68" s="1"/>
      <c r="T68" s="1"/>
      <c r="U68" s="1"/>
      <c r="V68" s="1"/>
      <c r="W68" s="1"/>
      <c r="X68" s="1"/>
      <c r="Y68" s="1"/>
      <c r="Z68" s="1"/>
      <c r="AA68" s="1"/>
      <c r="AB68" s="1"/>
      <c r="AC68" s="1"/>
      <c r="AD68" s="1"/>
      <c r="AE68" s="1"/>
      <c r="AF68" s="1"/>
      <c r="AG68" s="1"/>
    </row>
    <row r="69" spans="1:33">
      <c r="A69" s="28"/>
      <c r="B69" s="26" t="s">
        <v>154</v>
      </c>
      <c r="C69" s="74">
        <v>0</v>
      </c>
      <c r="D69" s="74">
        <v>0</v>
      </c>
      <c r="E69" s="13">
        <f t="shared" ref="E69" si="8">C69-D69</f>
        <v>0</v>
      </c>
      <c r="F69" s="14" t="e">
        <f t="shared" ref="F69" si="9">E69/D69</f>
        <v>#DIV/0!</v>
      </c>
      <c r="G69" s="2"/>
      <c r="H69" s="2"/>
      <c r="I69" s="1"/>
      <c r="J69" s="1"/>
      <c r="K69" s="1"/>
      <c r="L69" s="1"/>
      <c r="M69" s="1"/>
      <c r="N69" s="1"/>
      <c r="O69" s="1"/>
      <c r="P69" s="1"/>
      <c r="Q69" s="1"/>
      <c r="R69" s="1"/>
      <c r="S69" s="1"/>
      <c r="T69" s="1"/>
      <c r="U69" s="1"/>
      <c r="V69" s="1"/>
      <c r="W69" s="1"/>
      <c r="X69" s="1"/>
      <c r="Y69" s="1"/>
      <c r="Z69" s="1"/>
      <c r="AA69" s="1"/>
      <c r="AB69" s="1"/>
      <c r="AC69" s="1"/>
      <c r="AD69" s="1"/>
      <c r="AE69" s="1"/>
      <c r="AF69" s="1"/>
      <c r="AG69" s="1"/>
    </row>
    <row r="70" spans="1:33">
      <c r="A70" s="28"/>
      <c r="B70" s="31" t="s">
        <v>153</v>
      </c>
      <c r="C70" s="76">
        <v>0</v>
      </c>
      <c r="D70" s="76">
        <v>0</v>
      </c>
      <c r="E70" s="11">
        <f t="shared" ref="E70" si="10">C70-D70</f>
        <v>0</v>
      </c>
      <c r="F70" s="12" t="e">
        <f t="shared" ref="F70" si="11">E70/D70</f>
        <v>#DIV/0!</v>
      </c>
      <c r="G70" s="2"/>
      <c r="H70" s="2"/>
      <c r="I70" s="1"/>
      <c r="J70" s="1"/>
      <c r="K70" s="1"/>
      <c r="L70" s="1"/>
      <c r="M70" s="1"/>
      <c r="N70" s="1"/>
      <c r="O70" s="1"/>
      <c r="P70" s="1"/>
      <c r="Q70" s="1"/>
      <c r="R70" s="1"/>
      <c r="S70" s="1"/>
      <c r="T70" s="1"/>
      <c r="U70" s="1"/>
      <c r="V70" s="1"/>
      <c r="W70" s="1"/>
      <c r="X70" s="1"/>
      <c r="Y70" s="1"/>
      <c r="Z70" s="1"/>
      <c r="AA70" s="1"/>
      <c r="AB70" s="1"/>
      <c r="AC70" s="1"/>
      <c r="AD70" s="1"/>
      <c r="AE70" s="1"/>
      <c r="AF70" s="1"/>
      <c r="AG70" s="1"/>
    </row>
    <row r="71" spans="1:33">
      <c r="B71" s="31"/>
      <c r="C71" s="3"/>
      <c r="D71" s="3"/>
      <c r="E71" s="8"/>
      <c r="F71" s="14"/>
      <c r="G71" s="1"/>
      <c r="H71" s="1"/>
      <c r="I71" s="1"/>
      <c r="J71" s="1"/>
      <c r="K71" s="1"/>
      <c r="L71" s="1"/>
      <c r="M71" s="1"/>
      <c r="N71" s="1"/>
      <c r="O71" s="1"/>
      <c r="P71" s="1"/>
      <c r="Q71" s="1"/>
      <c r="R71" s="1"/>
      <c r="S71" s="1"/>
      <c r="T71" s="1"/>
      <c r="U71" s="1"/>
      <c r="V71" s="1"/>
      <c r="W71" s="1"/>
      <c r="X71" s="1"/>
      <c r="Y71" s="1"/>
      <c r="Z71" s="1"/>
      <c r="AA71" s="1"/>
      <c r="AB71" s="1"/>
      <c r="AC71" s="1"/>
      <c r="AD71" s="1"/>
      <c r="AE71" s="1"/>
      <c r="AF71" s="1"/>
      <c r="AG71" s="1"/>
    </row>
    <row r="72" spans="1:33">
      <c r="B72" s="25" t="s">
        <v>148</v>
      </c>
      <c r="C72" s="63"/>
      <c r="D72" s="63">
        <v>0</v>
      </c>
      <c r="E72" s="8">
        <f t="shared" si="2"/>
        <v>0</v>
      </c>
      <c r="F72" s="14" t="e">
        <f t="shared" si="3"/>
        <v>#DIV/0!</v>
      </c>
      <c r="G72" s="1"/>
      <c r="H72" s="1"/>
      <c r="I72" s="1"/>
      <c r="J72" s="1"/>
      <c r="K72" s="1"/>
      <c r="L72" s="1"/>
      <c r="M72" s="1"/>
      <c r="N72" s="1"/>
      <c r="O72" s="1"/>
      <c r="P72" s="1"/>
      <c r="Q72" s="1"/>
      <c r="R72" s="1"/>
      <c r="S72" s="1"/>
      <c r="T72" s="1"/>
      <c r="U72" s="1"/>
      <c r="V72" s="1"/>
      <c r="W72" s="1"/>
      <c r="X72" s="1"/>
      <c r="Y72" s="1"/>
      <c r="Z72" s="1"/>
      <c r="AA72" s="1"/>
      <c r="AB72" s="1"/>
      <c r="AC72" s="1"/>
      <c r="AD72" s="1"/>
      <c r="AE72" s="1"/>
      <c r="AF72" s="1"/>
      <c r="AG72" s="1"/>
    </row>
    <row r="73" spans="1:33">
      <c r="B73" s="25" t="s">
        <v>149</v>
      </c>
      <c r="C73" s="63"/>
      <c r="D73" s="63">
        <v>0</v>
      </c>
      <c r="E73" s="8">
        <f t="shared" si="2"/>
        <v>0</v>
      </c>
      <c r="F73" s="14" t="e">
        <f t="shared" si="3"/>
        <v>#DIV/0!</v>
      </c>
      <c r="G73" s="1"/>
      <c r="H73" s="1"/>
      <c r="I73" s="1"/>
      <c r="J73" s="1"/>
      <c r="K73" s="1"/>
      <c r="L73" s="1"/>
      <c r="M73" s="1"/>
      <c r="N73" s="1"/>
      <c r="O73" s="1"/>
      <c r="P73" s="1"/>
      <c r="Q73" s="1"/>
      <c r="R73" s="1"/>
      <c r="S73" s="1"/>
      <c r="T73" s="1"/>
      <c r="U73" s="1"/>
      <c r="V73" s="1"/>
      <c r="W73" s="1"/>
      <c r="X73" s="1"/>
      <c r="Y73" s="1"/>
      <c r="Z73" s="1"/>
      <c r="AA73" s="1"/>
      <c r="AB73" s="1"/>
      <c r="AC73" s="1"/>
      <c r="AD73" s="1"/>
      <c r="AE73" s="1"/>
      <c r="AF73" s="1"/>
      <c r="AG73" s="1"/>
    </row>
    <row r="74" spans="1:33">
      <c r="B74" s="25" t="s">
        <v>150</v>
      </c>
      <c r="C74" s="63"/>
      <c r="D74" s="63">
        <v>0</v>
      </c>
      <c r="E74" s="8">
        <f t="shared" si="2"/>
        <v>0</v>
      </c>
      <c r="F74" s="14" t="e">
        <f t="shared" si="3"/>
        <v>#DIV/0!</v>
      </c>
      <c r="G74" s="1"/>
      <c r="H74" s="1"/>
      <c r="I74" s="1"/>
      <c r="J74" s="1"/>
      <c r="K74" s="1"/>
      <c r="L74" s="1"/>
      <c r="M74" s="1"/>
      <c r="N74" s="1"/>
      <c r="O74" s="1"/>
      <c r="P74" s="1"/>
      <c r="Q74" s="1"/>
      <c r="R74" s="1"/>
      <c r="S74" s="1"/>
      <c r="T74" s="1"/>
      <c r="U74" s="1"/>
      <c r="V74" s="1"/>
      <c r="W74" s="1"/>
      <c r="X74" s="1"/>
      <c r="Y74" s="1"/>
      <c r="Z74" s="1"/>
      <c r="AA74" s="1"/>
      <c r="AB74" s="1"/>
      <c r="AC74" s="1"/>
      <c r="AD74" s="1"/>
      <c r="AE74" s="1"/>
      <c r="AF74" s="1"/>
      <c r="AG74" s="1"/>
    </row>
    <row r="75" spans="1:33">
      <c r="B75" s="26" t="s">
        <v>151</v>
      </c>
      <c r="C75" s="63"/>
      <c r="D75" s="63">
        <v>0</v>
      </c>
      <c r="E75" s="8">
        <f t="shared" si="2"/>
        <v>0</v>
      </c>
      <c r="F75" s="14" t="e">
        <f t="shared" si="3"/>
        <v>#DIV/0!</v>
      </c>
      <c r="G75" s="1"/>
      <c r="H75" s="1"/>
      <c r="I75" s="1"/>
      <c r="J75" s="1"/>
      <c r="K75" s="1"/>
      <c r="L75" s="1"/>
      <c r="M75" s="1"/>
      <c r="N75" s="1"/>
      <c r="O75" s="1"/>
      <c r="P75" s="1"/>
      <c r="Q75" s="1"/>
      <c r="R75" s="1"/>
      <c r="S75" s="1"/>
      <c r="T75" s="1"/>
      <c r="U75" s="1"/>
      <c r="V75" s="1"/>
      <c r="W75" s="1"/>
      <c r="X75" s="1"/>
      <c r="Y75" s="1"/>
      <c r="Z75" s="1"/>
      <c r="AA75" s="1"/>
      <c r="AB75" s="1"/>
      <c r="AC75" s="1"/>
      <c r="AD75" s="1"/>
      <c r="AE75" s="1"/>
      <c r="AF75" s="1"/>
      <c r="AG75" s="1"/>
    </row>
    <row r="76" spans="1:33">
      <c r="B76" s="31" t="s">
        <v>152</v>
      </c>
      <c r="C76" s="11">
        <f>SUM(C72:C75)</f>
        <v>0</v>
      </c>
      <c r="D76" s="11">
        <f>SUM(D72:D75)</f>
        <v>0</v>
      </c>
      <c r="E76" s="11">
        <f t="shared" ref="E76" si="12">C76-D76</f>
        <v>0</v>
      </c>
      <c r="F76" s="12" t="e">
        <f t="shared" ref="F76" si="13">E76/D76</f>
        <v>#DIV/0!</v>
      </c>
      <c r="G76" s="1"/>
      <c r="H76" s="1"/>
      <c r="I76" s="1"/>
      <c r="J76" s="1"/>
      <c r="K76" s="1"/>
      <c r="L76" s="1"/>
      <c r="M76" s="1"/>
      <c r="N76" s="1"/>
      <c r="O76" s="1"/>
      <c r="P76" s="1"/>
      <c r="Q76" s="1"/>
      <c r="R76" s="1"/>
      <c r="S76" s="1"/>
      <c r="T76" s="1"/>
      <c r="U76" s="1"/>
      <c r="V76" s="1"/>
      <c r="W76" s="1"/>
      <c r="X76" s="1"/>
      <c r="Y76" s="1"/>
      <c r="Z76" s="1"/>
      <c r="AA76" s="1"/>
      <c r="AB76" s="1"/>
      <c r="AC76" s="1"/>
      <c r="AD76" s="1"/>
      <c r="AE76" s="1"/>
      <c r="AF76" s="1"/>
      <c r="AG76" s="1"/>
    </row>
    <row r="77" spans="1:33">
      <c r="B77" s="31"/>
      <c r="C77" s="11"/>
      <c r="D77" s="11"/>
      <c r="E77" s="11"/>
      <c r="F77" s="12"/>
      <c r="G77" s="1"/>
      <c r="H77" s="1"/>
      <c r="I77" s="1"/>
      <c r="J77" s="1"/>
      <c r="K77" s="1"/>
      <c r="L77" s="1"/>
      <c r="M77" s="1"/>
      <c r="N77" s="1"/>
      <c r="O77" s="1"/>
      <c r="P77" s="1"/>
      <c r="Q77" s="1"/>
      <c r="R77" s="1"/>
      <c r="S77" s="1"/>
      <c r="T77" s="1"/>
      <c r="U77" s="1"/>
      <c r="V77" s="1"/>
      <c r="W77" s="1"/>
      <c r="X77" s="1"/>
      <c r="Y77" s="1"/>
      <c r="Z77" s="1"/>
      <c r="AA77" s="1"/>
      <c r="AB77" s="1"/>
      <c r="AC77" s="1"/>
      <c r="AD77" s="1"/>
      <c r="AE77" s="1"/>
      <c r="AF77" s="1"/>
      <c r="AG77" s="1"/>
    </row>
    <row r="78" spans="1:33">
      <c r="A78" s="28"/>
      <c r="B78" s="59" t="s">
        <v>12</v>
      </c>
      <c r="C78" s="5">
        <f>C24+C29+C37+C46+C67+C76+C70</f>
        <v>0</v>
      </c>
      <c r="D78" s="5">
        <f>D24+D29+D37+D46+D67+D76+D70</f>
        <v>0</v>
      </c>
      <c r="E78" s="5">
        <f>C78-D78</f>
        <v>0</v>
      </c>
      <c r="F78" s="60" t="e">
        <f>E78/D78</f>
        <v>#DIV/0!</v>
      </c>
      <c r="G78" s="2"/>
      <c r="H78" s="1"/>
      <c r="I78" s="1"/>
      <c r="J78" s="1"/>
      <c r="K78" s="1"/>
      <c r="L78" s="1"/>
      <c r="M78" s="1"/>
      <c r="N78" s="1"/>
      <c r="O78" s="1"/>
      <c r="P78" s="1"/>
      <c r="Q78" s="1"/>
      <c r="R78" s="1"/>
      <c r="S78" s="1"/>
      <c r="T78" s="1"/>
      <c r="U78" s="1"/>
      <c r="V78" s="1"/>
      <c r="W78" s="1"/>
      <c r="X78" s="1"/>
      <c r="Y78" s="1"/>
      <c r="Z78" s="1"/>
      <c r="AA78" s="1"/>
      <c r="AB78" s="1"/>
      <c r="AC78" s="1"/>
      <c r="AD78" s="1"/>
      <c r="AE78" s="1"/>
      <c r="AF78" s="1"/>
      <c r="AG78" s="1"/>
    </row>
    <row r="79" spans="1:33">
      <c r="A79" s="28"/>
      <c r="B79" s="26"/>
      <c r="C79" s="2"/>
      <c r="D79" s="2"/>
      <c r="E79" s="8"/>
      <c r="F79" s="16"/>
      <c r="G79" s="2"/>
      <c r="H79" s="2"/>
      <c r="I79" s="1"/>
      <c r="J79" s="1"/>
      <c r="K79" s="1"/>
      <c r="L79" s="1"/>
      <c r="M79" s="1"/>
      <c r="N79" s="1"/>
      <c r="O79" s="1"/>
      <c r="P79" s="1"/>
      <c r="Q79" s="1"/>
      <c r="R79" s="1"/>
      <c r="S79" s="1"/>
      <c r="T79" s="1"/>
      <c r="U79" s="1"/>
      <c r="V79" s="1"/>
      <c r="W79" s="1"/>
      <c r="X79" s="1"/>
      <c r="Y79" s="1"/>
      <c r="Z79" s="1"/>
      <c r="AA79" s="1"/>
      <c r="AB79" s="1"/>
      <c r="AC79" s="1"/>
      <c r="AD79" s="1"/>
      <c r="AE79" s="1"/>
      <c r="AF79" s="1"/>
      <c r="AG79" s="1"/>
    </row>
    <row r="80" spans="1:33">
      <c r="A80" s="28"/>
      <c r="B80" s="31" t="s">
        <v>11</v>
      </c>
      <c r="C80" s="2"/>
      <c r="D80" s="2"/>
      <c r="E80" s="8"/>
      <c r="F80" s="16"/>
      <c r="G80" s="2"/>
      <c r="H80" s="2"/>
      <c r="I80" s="1"/>
      <c r="J80" s="1"/>
      <c r="K80" s="1"/>
      <c r="L80" s="1"/>
      <c r="M80" s="1"/>
      <c r="N80" s="1"/>
      <c r="O80" s="1"/>
      <c r="P80" s="1"/>
      <c r="Q80" s="1"/>
      <c r="R80" s="1"/>
      <c r="S80" s="1"/>
      <c r="T80" s="1"/>
      <c r="U80" s="1"/>
      <c r="V80" s="1"/>
      <c r="W80" s="1"/>
      <c r="X80" s="1"/>
      <c r="Y80" s="1"/>
      <c r="Z80" s="1"/>
      <c r="AA80" s="1"/>
      <c r="AB80" s="1"/>
      <c r="AC80" s="1"/>
      <c r="AD80" s="1"/>
      <c r="AE80" s="1"/>
      <c r="AF80" s="1"/>
      <c r="AG80" s="1"/>
    </row>
    <row r="81" spans="1:33">
      <c r="A81" s="28"/>
      <c r="B81" s="26" t="s">
        <v>182</v>
      </c>
      <c r="C81" s="63"/>
      <c r="D81" s="63"/>
      <c r="E81" s="8">
        <f t="shared" ref="E81:E82" si="14">C81-D81</f>
        <v>0</v>
      </c>
      <c r="F81" s="14" t="e">
        <f t="shared" ref="F81:F82" si="15">E81/D81</f>
        <v>#DIV/0!</v>
      </c>
      <c r="G81" s="2"/>
      <c r="H81" s="2"/>
      <c r="I81" s="1"/>
      <c r="J81" s="1"/>
      <c r="K81" s="1"/>
      <c r="L81" s="1"/>
      <c r="M81" s="1"/>
      <c r="N81" s="1"/>
      <c r="O81" s="1"/>
      <c r="P81" s="1"/>
      <c r="Q81" s="1"/>
      <c r="R81" s="1"/>
      <c r="S81" s="1"/>
      <c r="T81" s="1"/>
      <c r="U81" s="1"/>
      <c r="V81" s="1"/>
      <c r="W81" s="1"/>
      <c r="X81" s="1"/>
      <c r="Y81" s="1"/>
      <c r="Z81" s="1"/>
      <c r="AA81" s="1"/>
      <c r="AB81" s="1"/>
      <c r="AC81" s="1"/>
      <c r="AD81" s="1"/>
      <c r="AE81" s="1"/>
      <c r="AF81" s="1"/>
      <c r="AG81" s="1"/>
    </row>
    <row r="82" spans="1:33">
      <c r="A82" s="28"/>
      <c r="B82" s="26" t="s">
        <v>183</v>
      </c>
      <c r="C82" s="63"/>
      <c r="D82" s="63"/>
      <c r="E82" s="8">
        <f t="shared" si="14"/>
        <v>0</v>
      </c>
      <c r="F82" s="14" t="e">
        <f t="shared" si="15"/>
        <v>#DIV/0!</v>
      </c>
      <c r="G82" s="2"/>
      <c r="H82" s="2"/>
      <c r="I82" s="1"/>
      <c r="J82" s="1"/>
      <c r="K82" s="1"/>
      <c r="L82" s="1"/>
      <c r="M82" s="1"/>
      <c r="N82" s="1"/>
      <c r="O82" s="1"/>
      <c r="P82" s="1"/>
      <c r="Q82" s="1"/>
      <c r="R82" s="1"/>
      <c r="S82" s="1"/>
      <c r="T82" s="1"/>
      <c r="U82" s="1"/>
      <c r="V82" s="1"/>
      <c r="W82" s="1"/>
      <c r="X82" s="1"/>
      <c r="Y82" s="1"/>
      <c r="Z82" s="1"/>
      <c r="AA82" s="1"/>
      <c r="AB82" s="1"/>
      <c r="AC82" s="1"/>
      <c r="AD82" s="1"/>
      <c r="AE82" s="1"/>
      <c r="AF82" s="1"/>
      <c r="AG82" s="1"/>
    </row>
    <row r="83" spans="1:33">
      <c r="A83" s="28"/>
      <c r="B83" s="26"/>
      <c r="C83" s="2"/>
      <c r="D83" s="2"/>
      <c r="E83" s="2"/>
      <c r="F83" s="16"/>
      <c r="G83" s="2"/>
      <c r="H83" s="2"/>
      <c r="I83" s="1"/>
      <c r="J83" s="1"/>
      <c r="K83" s="1"/>
      <c r="L83" s="1"/>
      <c r="M83" s="1"/>
      <c r="N83" s="1"/>
      <c r="O83" s="1"/>
      <c r="P83" s="1"/>
      <c r="Q83" s="1"/>
      <c r="R83" s="1"/>
      <c r="S83" s="1"/>
      <c r="T83" s="1"/>
      <c r="U83" s="1"/>
      <c r="V83" s="1"/>
      <c r="W83" s="1"/>
      <c r="X83" s="1"/>
      <c r="Y83" s="1"/>
      <c r="Z83" s="1"/>
      <c r="AA83" s="1"/>
      <c r="AB83" s="1"/>
      <c r="AC83" s="1"/>
      <c r="AD83" s="1"/>
      <c r="AE83" s="1"/>
      <c r="AF83" s="1"/>
      <c r="AG83" s="1"/>
    </row>
    <row r="84" spans="1:33">
      <c r="A84" s="28"/>
      <c r="B84" s="61" t="s">
        <v>25</v>
      </c>
      <c r="C84" s="7">
        <f>SUM(C81:C82)</f>
        <v>0</v>
      </c>
      <c r="D84" s="7">
        <f>SUM(D81:D82)</f>
        <v>0</v>
      </c>
      <c r="E84" s="7">
        <f>C84-D84</f>
        <v>0</v>
      </c>
      <c r="F84" s="62" t="e">
        <f>E84/D84</f>
        <v>#DIV/0!</v>
      </c>
      <c r="G84" s="2"/>
      <c r="H84" s="2"/>
      <c r="I84" s="1"/>
      <c r="J84" s="1"/>
      <c r="K84" s="1"/>
      <c r="L84" s="1"/>
      <c r="M84" s="1"/>
      <c r="N84" s="1"/>
      <c r="O84" s="1"/>
      <c r="P84" s="1"/>
      <c r="Q84" s="1"/>
      <c r="R84" s="1"/>
      <c r="S84" s="1"/>
      <c r="T84" s="1"/>
      <c r="U84" s="1"/>
      <c r="V84" s="1"/>
      <c r="W84" s="1"/>
      <c r="X84" s="1"/>
      <c r="Y84" s="1"/>
      <c r="Z84" s="1"/>
      <c r="AA84" s="1"/>
      <c r="AB84" s="1"/>
      <c r="AC84" s="1"/>
      <c r="AD84" s="1"/>
      <c r="AE84" s="1"/>
      <c r="AF84" s="1"/>
      <c r="AG84" s="1"/>
    </row>
    <row r="85" spans="1:33" ht="15.75" thickBot="1">
      <c r="B85" s="26"/>
      <c r="C85" s="2"/>
      <c r="D85" s="2"/>
      <c r="E85" s="2"/>
      <c r="F85" s="16"/>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spans="1:33">
      <c r="B86" s="345" t="s">
        <v>28</v>
      </c>
      <c r="C86" s="347">
        <f>C11-C78-C84</f>
        <v>0</v>
      </c>
      <c r="D86" s="349">
        <f>D11-D78-D84</f>
        <v>0</v>
      </c>
      <c r="E86" s="349">
        <f t="shared" ref="E86" si="16">C86-D86</f>
        <v>0</v>
      </c>
      <c r="F86" s="351" t="e">
        <f t="shared" ref="F86" si="17">E86/D86</f>
        <v>#DIV/0!</v>
      </c>
      <c r="G86" s="1"/>
      <c r="H86" s="1"/>
      <c r="I86" s="1"/>
      <c r="J86" s="1"/>
      <c r="K86" s="1"/>
      <c r="L86" s="1"/>
      <c r="M86" s="1"/>
      <c r="N86" s="1"/>
      <c r="O86" s="1"/>
      <c r="P86" s="1"/>
      <c r="Q86" s="1"/>
      <c r="R86" s="1"/>
      <c r="S86" s="1"/>
      <c r="T86" s="1"/>
      <c r="U86" s="1"/>
      <c r="V86" s="1"/>
      <c r="W86" s="1"/>
      <c r="X86" s="1"/>
      <c r="Y86" s="1"/>
      <c r="Z86" s="1"/>
      <c r="AA86" s="1"/>
      <c r="AB86" s="1"/>
      <c r="AC86" s="1"/>
      <c r="AD86" s="1"/>
      <c r="AE86" s="1"/>
      <c r="AF86" s="1"/>
      <c r="AG86" s="1"/>
    </row>
    <row r="87" spans="1:33" ht="15.75" thickBot="1">
      <c r="B87" s="346"/>
      <c r="C87" s="348"/>
      <c r="D87" s="350"/>
      <c r="E87" s="350"/>
      <c r="F87" s="352"/>
      <c r="G87" s="2"/>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spans="1:33" s="1" customFormat="1">
      <c r="B88" s="66"/>
      <c r="C88" s="66"/>
      <c r="D88" s="67"/>
      <c r="E88" s="67"/>
      <c r="F88" s="68"/>
      <c r="G88" s="2"/>
    </row>
    <row r="89" spans="1:33" ht="15.75" thickBot="1">
      <c r="B89" s="2"/>
      <c r="C89" s="2"/>
      <c r="D89" s="2"/>
      <c r="E89" s="2"/>
      <c r="F89" s="39"/>
      <c r="G89" s="2"/>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spans="1:33">
      <c r="B90" s="35" t="s">
        <v>9</v>
      </c>
      <c r="C90" s="64"/>
      <c r="D90" s="65"/>
      <c r="E90" s="19">
        <f t="shared" ref="E90:E91" si="18">C90-D90</f>
        <v>0</v>
      </c>
      <c r="F90" s="20" t="e">
        <f t="shared" ref="F90:F91" si="19">E90/D90</f>
        <v>#DIV/0!</v>
      </c>
      <c r="G90" s="2"/>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spans="1:33">
      <c r="B91" s="36" t="s">
        <v>132</v>
      </c>
      <c r="C91" s="63"/>
      <c r="D91" s="63"/>
      <c r="E91" s="9">
        <f t="shared" si="18"/>
        <v>0</v>
      </c>
      <c r="F91" s="17" t="e">
        <f t="shared" si="19"/>
        <v>#DIV/0!</v>
      </c>
      <c r="G91" s="2"/>
      <c r="H91" s="1"/>
      <c r="I91" s="1"/>
      <c r="J91" s="1"/>
      <c r="K91" s="1"/>
      <c r="L91" s="1"/>
      <c r="M91" s="1"/>
      <c r="N91" s="1"/>
      <c r="O91" s="1"/>
      <c r="P91" s="1"/>
      <c r="Q91" s="1"/>
      <c r="R91" s="1"/>
      <c r="S91" s="1"/>
      <c r="T91" s="1"/>
      <c r="U91" s="1"/>
      <c r="V91" s="1"/>
      <c r="W91" s="1"/>
      <c r="X91" s="1"/>
      <c r="Y91" s="1"/>
      <c r="Z91" s="1"/>
      <c r="AA91" s="1"/>
      <c r="AB91" s="1"/>
      <c r="AC91" s="1"/>
      <c r="AD91" s="1"/>
      <c r="AE91" s="1"/>
      <c r="AF91" s="1"/>
      <c r="AG91" s="1"/>
    </row>
    <row r="92" spans="1:33">
      <c r="B92" s="36" t="s">
        <v>121</v>
      </c>
      <c r="C92" s="63"/>
      <c r="D92" s="9"/>
      <c r="E92" s="9"/>
      <c r="F92" s="17"/>
      <c r="G92" s="2"/>
      <c r="H92" s="1"/>
      <c r="I92" s="1"/>
      <c r="J92" s="1"/>
      <c r="K92" s="1"/>
      <c r="L92" s="1"/>
      <c r="M92" s="1"/>
      <c r="N92" s="1"/>
      <c r="O92" s="1"/>
      <c r="P92" s="1"/>
      <c r="Q92" s="1"/>
      <c r="R92" s="1"/>
      <c r="S92" s="1"/>
      <c r="T92" s="1"/>
      <c r="U92" s="1"/>
      <c r="V92" s="1"/>
      <c r="W92" s="1"/>
      <c r="X92" s="1"/>
      <c r="Y92" s="1"/>
      <c r="Z92" s="1"/>
      <c r="AA92" s="1"/>
      <c r="AB92" s="1"/>
      <c r="AC92" s="1"/>
      <c r="AD92" s="1"/>
      <c r="AE92" s="1"/>
      <c r="AF92" s="1"/>
      <c r="AG92" s="1"/>
    </row>
    <row r="93" spans="1:33">
      <c r="B93" s="36"/>
      <c r="C93" s="9"/>
      <c r="D93" s="9"/>
      <c r="E93" s="9"/>
      <c r="F93" s="17"/>
      <c r="G93" s="2"/>
      <c r="H93" s="1"/>
      <c r="I93" s="1"/>
      <c r="J93" s="1"/>
      <c r="K93" s="1"/>
      <c r="L93" s="1"/>
      <c r="M93" s="1"/>
      <c r="N93" s="1"/>
      <c r="O93" s="1"/>
      <c r="P93" s="1"/>
      <c r="Q93" s="1"/>
      <c r="R93" s="1"/>
      <c r="S93" s="1"/>
      <c r="T93" s="1"/>
      <c r="U93" s="1"/>
      <c r="V93" s="1"/>
      <c r="W93" s="1"/>
      <c r="X93" s="1"/>
      <c r="Y93" s="1"/>
      <c r="Z93" s="1"/>
      <c r="AA93" s="1"/>
      <c r="AB93" s="1"/>
      <c r="AC93" s="1"/>
      <c r="AD93" s="1"/>
      <c r="AE93" s="1"/>
      <c r="AF93" s="1"/>
      <c r="AG93" s="1"/>
    </row>
    <row r="94" spans="1:33" ht="15.75" thickBot="1">
      <c r="B94" s="37"/>
      <c r="C94" s="21"/>
      <c r="D94" s="22"/>
      <c r="E94" s="21"/>
      <c r="F94" s="23"/>
      <c r="G94" s="2"/>
      <c r="H94" s="1"/>
      <c r="I94" s="1"/>
      <c r="J94" s="1"/>
      <c r="K94" s="1"/>
      <c r="L94" s="1"/>
      <c r="M94" s="1"/>
      <c r="N94" s="1"/>
      <c r="O94" s="1"/>
      <c r="P94" s="1"/>
      <c r="Q94" s="1"/>
      <c r="R94" s="1"/>
      <c r="S94" s="1"/>
      <c r="T94" s="1"/>
      <c r="U94" s="1"/>
      <c r="V94" s="1"/>
      <c r="W94" s="1"/>
      <c r="X94" s="1"/>
      <c r="Y94" s="1"/>
      <c r="Z94" s="1"/>
      <c r="AA94" s="1"/>
      <c r="AB94" s="1"/>
      <c r="AC94" s="1"/>
      <c r="AD94" s="1"/>
      <c r="AE94" s="1"/>
      <c r="AF94" s="1"/>
      <c r="AG94" s="1"/>
    </row>
    <row r="95" spans="1:33">
      <c r="B95" s="2"/>
      <c r="C95" s="2"/>
      <c r="D95" s="2"/>
      <c r="E95" s="2"/>
      <c r="F95" s="39"/>
      <c r="G95" s="2"/>
      <c r="H95" s="1"/>
      <c r="I95" s="1"/>
      <c r="J95" s="1"/>
      <c r="K95" s="1"/>
      <c r="L95" s="1"/>
      <c r="M95" s="1"/>
      <c r="N95" s="1"/>
      <c r="O95" s="1"/>
      <c r="P95" s="1"/>
      <c r="Q95" s="1"/>
      <c r="R95" s="1"/>
      <c r="S95" s="1"/>
      <c r="T95" s="1"/>
      <c r="U95" s="1"/>
      <c r="V95" s="1"/>
      <c r="W95" s="1"/>
      <c r="X95" s="1"/>
      <c r="Y95" s="1"/>
      <c r="Z95" s="1"/>
      <c r="AA95" s="1"/>
      <c r="AB95" s="1"/>
      <c r="AC95" s="1"/>
      <c r="AD95" s="1"/>
      <c r="AE95" s="1"/>
      <c r="AF95" s="1"/>
      <c r="AG95" s="1"/>
    </row>
    <row r="96" spans="1:33">
      <c r="B96" s="2"/>
      <c r="C96" s="39"/>
      <c r="D96" s="2"/>
      <c r="E96" s="1"/>
      <c r="F96" s="1"/>
      <c r="G96" s="1"/>
      <c r="H96" s="1"/>
      <c r="I96" s="1"/>
      <c r="J96" s="1"/>
      <c r="K96" s="1"/>
      <c r="L96" s="1"/>
      <c r="M96" s="1"/>
      <c r="N96" s="1"/>
      <c r="O96" s="1"/>
      <c r="P96" s="1"/>
      <c r="Q96" s="1"/>
      <c r="R96" s="1"/>
      <c r="S96" s="1"/>
      <c r="T96" s="1"/>
      <c r="U96" s="1"/>
      <c r="V96" s="1"/>
      <c r="W96" s="1"/>
      <c r="X96" s="1"/>
      <c r="Y96" s="1"/>
      <c r="Z96" s="1"/>
      <c r="AA96" s="1"/>
      <c r="AB96" s="1"/>
      <c r="AC96" s="1"/>
      <c r="AD96" s="1"/>
    </row>
    <row r="97" spans="2:30">
      <c r="B97" s="2"/>
      <c r="C97" s="39"/>
      <c r="D97" s="2"/>
      <c r="E97" s="1"/>
      <c r="F97" s="1"/>
      <c r="G97" s="1"/>
      <c r="H97" s="1"/>
      <c r="I97" s="1"/>
      <c r="J97" s="1"/>
      <c r="K97" s="1"/>
      <c r="L97" s="1"/>
      <c r="M97" s="1"/>
      <c r="N97" s="1"/>
      <c r="O97" s="1"/>
      <c r="P97" s="1"/>
      <c r="Q97" s="1"/>
      <c r="R97" s="1"/>
      <c r="S97" s="1"/>
      <c r="T97" s="1"/>
      <c r="U97" s="1"/>
      <c r="V97" s="1"/>
      <c r="W97" s="1"/>
      <c r="X97" s="1"/>
      <c r="Y97" s="1"/>
      <c r="Z97" s="1"/>
      <c r="AA97" s="1"/>
      <c r="AB97" s="1"/>
      <c r="AC97" s="1"/>
      <c r="AD97" s="1"/>
    </row>
    <row r="98" spans="2:30">
      <c r="B98" s="2"/>
      <c r="C98" s="39"/>
      <c r="D98" s="2"/>
      <c r="E98" s="1"/>
      <c r="F98" s="1"/>
      <c r="G98" s="1"/>
      <c r="H98" s="1"/>
      <c r="I98" s="1"/>
      <c r="J98" s="1"/>
      <c r="K98" s="1"/>
      <c r="L98" s="1"/>
      <c r="M98" s="1"/>
      <c r="N98" s="1"/>
      <c r="O98" s="1"/>
      <c r="P98" s="1"/>
      <c r="Q98" s="1"/>
      <c r="R98" s="1"/>
      <c r="S98" s="1"/>
      <c r="T98" s="1"/>
      <c r="U98" s="1"/>
      <c r="V98" s="1"/>
      <c r="W98" s="1"/>
      <c r="X98" s="1"/>
      <c r="Y98" s="1"/>
      <c r="Z98" s="1"/>
      <c r="AA98" s="1"/>
      <c r="AB98" s="1"/>
      <c r="AC98" s="1"/>
      <c r="AD98" s="1"/>
    </row>
    <row r="99" spans="2:30" s="1" customFormat="1">
      <c r="B99" s="2"/>
      <c r="C99" s="39"/>
      <c r="D99" s="2"/>
    </row>
    <row r="100" spans="2:30" s="1" customFormat="1"/>
    <row r="101" spans="2:30" s="1" customFormat="1"/>
    <row r="102" spans="2:30" s="1" customFormat="1"/>
    <row r="103" spans="2:30" s="1" customFormat="1"/>
    <row r="104" spans="2:30" s="1" customFormat="1"/>
    <row r="105" spans="2:30" s="1" customFormat="1"/>
    <row r="106" spans="2:30" s="1" customFormat="1"/>
    <row r="107" spans="2:30" s="1" customFormat="1"/>
    <row r="108" spans="2:30" s="1" customFormat="1"/>
    <row r="109" spans="2:30" s="1" customFormat="1"/>
    <row r="110" spans="2:30" s="1" customFormat="1"/>
    <row r="111" spans="2:30" s="1" customFormat="1"/>
    <row r="112" spans="2:30"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pans="7:33" s="1" customFormat="1"/>
    <row r="370" spans="7:33" s="1" customFormat="1"/>
    <row r="371" spans="7:33" s="1" customFormat="1"/>
    <row r="372" spans="7:33" s="1" customFormat="1"/>
    <row r="373" spans="7:33">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row>
    <row r="374" spans="7:33">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row>
    <row r="375" spans="7:33">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row>
    <row r="376" spans="7:33">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row>
    <row r="377" spans="7:33">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row>
    <row r="378" spans="7:33">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row>
    <row r="379" spans="7:33">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row>
    <row r="380" spans="7:33">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row>
    <row r="381" spans="7:33">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row>
    <row r="382" spans="7:33">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row>
    <row r="383" spans="7:33">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row>
    <row r="384" spans="7:33">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row>
    <row r="385" spans="7:33">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row>
    <row r="386" spans="7:33">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row>
    <row r="387" spans="7:33">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row>
    <row r="388" spans="7:33">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row>
    <row r="389" spans="7:33">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row>
    <row r="390" spans="7:33">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row>
    <row r="391" spans="7:33">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row>
    <row r="392" spans="7:33">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row>
    <row r="393" spans="7:33">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row>
    <row r="394" spans="7:33">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row>
    <row r="395" spans="7:33">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row>
    <row r="396" spans="7:33">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row>
    <row r="397" spans="7:33">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row>
    <row r="398" spans="7:33">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row>
    <row r="399" spans="7:33">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row>
    <row r="400" spans="7:33">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row>
    <row r="401" spans="7:33">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row>
    <row r="402" spans="7:33">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row>
    <row r="403" spans="7:33">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row>
    <row r="404" spans="7:33">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row>
    <row r="405" spans="7:33">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row>
    <row r="406" spans="7:33">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row>
    <row r="407" spans="7:33">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row>
    <row r="408" spans="7:33">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row>
    <row r="409" spans="7:33">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row>
    <row r="410" spans="7:33">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row>
    <row r="411" spans="7:33">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row>
    <row r="412" spans="7:33">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row>
    <row r="413" spans="7:33">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row>
    <row r="414" spans="7:33">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row>
    <row r="415" spans="7:33">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row>
    <row r="416" spans="7:33">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row>
    <row r="417" spans="7:33">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row>
    <row r="418" spans="7:33">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row>
    <row r="419" spans="7:33">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row>
    <row r="420" spans="7:33">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row>
    <row r="421" spans="7:33">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row>
    <row r="422" spans="7:33">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row>
    <row r="423" spans="7:33">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row>
    <row r="424" spans="7:33">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row>
    <row r="425" spans="7:33">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row>
    <row r="426" spans="7:33">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row>
    <row r="427" spans="7:33">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row>
    <row r="428" spans="7:33">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row>
    <row r="429" spans="7:33">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row>
    <row r="430" spans="7:33">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row>
    <row r="431" spans="7:33">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row>
    <row r="432" spans="7:33">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row>
    <row r="433" spans="7:33">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row>
    <row r="434" spans="7:33">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row>
    <row r="435" spans="7:33">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row>
    <row r="436" spans="7:33">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row>
    <row r="437" spans="7:33">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row>
    <row r="438" spans="7:33">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row>
    <row r="439" spans="7:33">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row>
    <row r="440" spans="7:33">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row>
    <row r="441" spans="7:33">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row>
    <row r="442" spans="7:33">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row>
    <row r="443" spans="7:33">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row>
    <row r="444" spans="7:33">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row>
    <row r="445" spans="7:33">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row>
    <row r="446" spans="7:33">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row>
    <row r="447" spans="7:33">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row>
    <row r="448" spans="7:33">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row>
    <row r="449" spans="7:33">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row>
    <row r="450" spans="7:33">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row>
    <row r="451" spans="7:33">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row>
    <row r="452" spans="7:33">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row>
    <row r="453" spans="7:33">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row>
    <row r="454" spans="7:33">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row>
    <row r="455" spans="7:33">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row>
    <row r="456" spans="7:33">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row>
    <row r="457" spans="7:33">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row>
    <row r="458" spans="7:33">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row>
    <row r="459" spans="7:33">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row>
    <row r="460" spans="7:33">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row>
    <row r="461" spans="7:33">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row>
    <row r="462" spans="7:33">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row>
    <row r="463" spans="7:33">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row>
    <row r="464" spans="7:33">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row>
    <row r="465" spans="7:33">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row>
    <row r="466" spans="7:33">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row>
    <row r="467" spans="7:33">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row>
    <row r="468" spans="7:33">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row>
    <row r="469" spans="7:33">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row>
    <row r="470" spans="7:33">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row>
    <row r="471" spans="7:33">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row>
    <row r="472" spans="7:33">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row>
    <row r="473" spans="7:33">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row>
    <row r="474" spans="7:33">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row>
    <row r="475" spans="7:33">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row>
    <row r="476" spans="7:33">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row>
    <row r="477" spans="7:33">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row>
    <row r="478" spans="7:33">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row>
    <row r="479" spans="7:33">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row>
    <row r="480" spans="7:33">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row>
    <row r="481" spans="7:33">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row>
    <row r="482" spans="7:33">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row>
    <row r="483" spans="7:33">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row>
    <row r="484" spans="7:33">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row>
    <row r="485" spans="7:33">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row>
    <row r="486" spans="7:33">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row>
    <row r="487" spans="7:33">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row>
    <row r="488" spans="7:33">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row>
    <row r="489" spans="7:33">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row>
    <row r="490" spans="7:33">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row>
    <row r="491" spans="7:33">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row>
    <row r="492" spans="7:33">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row>
    <row r="493" spans="7:33">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row>
    <row r="494" spans="7:33">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row>
    <row r="495" spans="7:33">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row>
    <row r="496" spans="7:33">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row>
    <row r="497" spans="7:33">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row>
    <row r="498" spans="7:33">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row>
    <row r="499" spans="7:33">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row>
    <row r="500" spans="7:33">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row>
    <row r="501" spans="7:33">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row>
    <row r="502" spans="7:33">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row>
    <row r="503" spans="7:33">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row>
    <row r="504" spans="7:33">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row>
    <row r="505" spans="7:33">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row>
    <row r="506" spans="7:33">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row>
    <row r="507" spans="7:33">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row>
    <row r="508" spans="7:33">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row>
    <row r="509" spans="7:33">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row>
    <row r="510" spans="7:33">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row>
    <row r="511" spans="7:33">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row>
    <row r="512" spans="7:33">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row>
    <row r="513" spans="7:33">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row>
    <row r="514" spans="7:33">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row>
    <row r="515" spans="7:33">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row>
    <row r="516" spans="7:33">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row>
    <row r="517" spans="7:33">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row>
    <row r="518" spans="7:33">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row>
    <row r="519" spans="7:33">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row>
    <row r="520" spans="7:33">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row>
    <row r="521" spans="7:33">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row>
    <row r="522" spans="7:33">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row>
    <row r="523" spans="7:33">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row>
    <row r="524" spans="7:33">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row>
    <row r="525" spans="7:33">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row>
    <row r="526" spans="7:33">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row>
    <row r="527" spans="7:33">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row>
    <row r="528" spans="7:33">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row>
    <row r="529" spans="7:33">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row>
    <row r="530" spans="7:33">
      <c r="G530" s="1"/>
      <c r="H530" s="1"/>
      <c r="I530" s="1"/>
      <c r="J530" s="1"/>
      <c r="K530" s="1"/>
      <c r="L530" s="1"/>
      <c r="M530" s="1"/>
      <c r="N530" s="1"/>
      <c r="O530" s="1"/>
      <c r="P530" s="1"/>
      <c r="Q530" s="1"/>
      <c r="X530" s="1"/>
      <c r="Y530" s="1"/>
      <c r="Z530" s="1"/>
      <c r="AA530" s="1"/>
      <c r="AB530" s="1"/>
      <c r="AC530" s="1"/>
      <c r="AD530" s="1"/>
      <c r="AE530" s="1"/>
      <c r="AF530" s="1"/>
      <c r="AG530" s="1"/>
    </row>
    <row r="531" spans="7:33">
      <c r="G531" s="1"/>
      <c r="H531" s="1"/>
      <c r="I531" s="1"/>
      <c r="J531" s="1"/>
      <c r="K531" s="1"/>
      <c r="L531" s="1"/>
      <c r="M531" s="1"/>
      <c r="N531" s="1"/>
      <c r="O531" s="1"/>
      <c r="P531" s="1"/>
      <c r="Q531" s="1"/>
      <c r="X531" s="1"/>
      <c r="Y531" s="1"/>
      <c r="Z531" s="1"/>
      <c r="AA531" s="1"/>
      <c r="AB531" s="1"/>
      <c r="AC531" s="1"/>
      <c r="AD531" s="1"/>
      <c r="AE531" s="1"/>
      <c r="AF531" s="1"/>
      <c r="AG531" s="1"/>
    </row>
    <row r="532" spans="7:33">
      <c r="G532" s="1"/>
      <c r="H532" s="1"/>
      <c r="I532" s="1"/>
      <c r="J532" s="1"/>
      <c r="K532" s="1"/>
      <c r="L532" s="1"/>
      <c r="M532" s="1"/>
      <c r="N532" s="1"/>
      <c r="O532" s="1"/>
      <c r="P532" s="1"/>
      <c r="Q532" s="1"/>
      <c r="X532" s="1"/>
      <c r="Y532" s="1"/>
      <c r="Z532" s="1"/>
      <c r="AA532" s="1"/>
      <c r="AB532" s="1"/>
      <c r="AC532" s="1"/>
      <c r="AD532" s="1"/>
      <c r="AE532" s="1"/>
      <c r="AF532" s="1"/>
      <c r="AG532" s="1"/>
    </row>
    <row r="533" spans="7:33">
      <c r="G533" s="1"/>
      <c r="H533" s="1"/>
      <c r="I533" s="1"/>
      <c r="J533" s="1"/>
      <c r="K533" s="1"/>
      <c r="L533" s="1"/>
      <c r="M533" s="1"/>
      <c r="N533" s="1"/>
      <c r="O533" s="1"/>
      <c r="P533" s="1"/>
      <c r="Q533" s="1"/>
      <c r="X533" s="1"/>
      <c r="Y533" s="1"/>
      <c r="Z533" s="1"/>
      <c r="AA533" s="1"/>
      <c r="AB533" s="1"/>
      <c r="AC533" s="1"/>
      <c r="AD533" s="1"/>
      <c r="AE533" s="1"/>
      <c r="AF533" s="1"/>
      <c r="AG533" s="1"/>
    </row>
    <row r="534" spans="7:33">
      <c r="G534" s="1"/>
      <c r="H534" s="1"/>
      <c r="I534" s="1"/>
      <c r="J534" s="1"/>
      <c r="K534" s="1"/>
      <c r="L534" s="1"/>
      <c r="M534" s="1"/>
      <c r="N534" s="1"/>
      <c r="O534" s="1"/>
      <c r="P534" s="1"/>
      <c r="Q534" s="1"/>
      <c r="X534" s="1"/>
      <c r="Y534" s="1"/>
      <c r="Z534" s="1"/>
      <c r="AA534" s="1"/>
      <c r="AB534" s="1"/>
      <c r="AC534" s="1"/>
      <c r="AD534" s="1"/>
      <c r="AE534" s="1"/>
      <c r="AF534" s="1"/>
      <c r="AG534" s="1"/>
    </row>
    <row r="535" spans="7:33">
      <c r="G535" s="1"/>
      <c r="H535" s="1"/>
      <c r="I535" s="1"/>
      <c r="J535" s="1"/>
      <c r="K535" s="1"/>
      <c r="L535" s="1"/>
      <c r="M535" s="1"/>
      <c r="N535" s="1"/>
      <c r="O535" s="1"/>
      <c r="P535" s="1"/>
      <c r="Q535" s="1"/>
      <c r="X535" s="1"/>
      <c r="Y535" s="1"/>
      <c r="Z535" s="1"/>
      <c r="AA535" s="1"/>
      <c r="AB535" s="1"/>
      <c r="AC535" s="1"/>
      <c r="AD535" s="1"/>
      <c r="AE535" s="1"/>
      <c r="AF535" s="1"/>
      <c r="AG535" s="1"/>
    </row>
    <row r="536" spans="7:33">
      <c r="G536" s="1"/>
      <c r="H536" s="1"/>
      <c r="I536" s="1"/>
      <c r="J536" s="1"/>
      <c r="K536" s="1"/>
      <c r="L536" s="1"/>
      <c r="M536" s="1"/>
      <c r="N536" s="1"/>
      <c r="O536" s="1"/>
      <c r="P536" s="1"/>
      <c r="Q536" s="1"/>
      <c r="X536" s="1"/>
      <c r="Y536" s="1"/>
      <c r="Z536" s="1"/>
      <c r="AA536" s="1"/>
      <c r="AB536" s="1"/>
      <c r="AC536" s="1"/>
      <c r="AD536" s="1"/>
      <c r="AE536" s="1"/>
      <c r="AF536" s="1"/>
      <c r="AG536" s="1"/>
    </row>
    <row r="537" spans="7:33">
      <c r="G537" s="1"/>
      <c r="H537" s="1"/>
      <c r="I537" s="1"/>
      <c r="J537" s="1"/>
      <c r="K537" s="1"/>
      <c r="L537" s="1"/>
      <c r="M537" s="1"/>
      <c r="N537" s="1"/>
      <c r="O537" s="1"/>
      <c r="P537" s="1"/>
      <c r="Q537" s="1"/>
      <c r="X537" s="1"/>
      <c r="Y537" s="1"/>
      <c r="Z537" s="1"/>
      <c r="AA537" s="1"/>
      <c r="AB537" s="1"/>
      <c r="AC537" s="1"/>
      <c r="AD537" s="1"/>
      <c r="AE537" s="1"/>
      <c r="AF537" s="1"/>
      <c r="AG537" s="1"/>
    </row>
    <row r="538" spans="7:33">
      <c r="G538" s="1"/>
      <c r="H538" s="1"/>
      <c r="I538" s="1"/>
      <c r="J538" s="1"/>
      <c r="K538" s="1"/>
      <c r="L538" s="1"/>
      <c r="M538" s="1"/>
      <c r="N538" s="1"/>
      <c r="O538" s="1"/>
      <c r="P538" s="1"/>
      <c r="Q538" s="1"/>
      <c r="X538" s="1"/>
      <c r="Y538" s="1"/>
      <c r="Z538" s="1"/>
      <c r="AA538" s="1"/>
      <c r="AB538" s="1"/>
      <c r="AC538" s="1"/>
      <c r="AD538" s="1"/>
      <c r="AE538" s="1"/>
      <c r="AF538" s="1"/>
      <c r="AG538" s="1"/>
    </row>
    <row r="539" spans="7:33">
      <c r="G539" s="1"/>
      <c r="H539" s="1"/>
      <c r="I539" s="1"/>
      <c r="J539" s="1"/>
      <c r="K539" s="1"/>
      <c r="L539" s="1"/>
      <c r="M539" s="1"/>
      <c r="N539" s="1"/>
      <c r="O539" s="1"/>
      <c r="P539" s="1"/>
      <c r="Q539" s="1"/>
      <c r="X539" s="1"/>
      <c r="Y539" s="1"/>
      <c r="Z539" s="1"/>
      <c r="AA539" s="1"/>
      <c r="AB539" s="1"/>
      <c r="AC539" s="1"/>
      <c r="AD539" s="1"/>
      <c r="AE539" s="1"/>
      <c r="AF539" s="1"/>
      <c r="AG539" s="1"/>
    </row>
    <row r="540" spans="7:33">
      <c r="G540" s="1"/>
      <c r="H540" s="1"/>
      <c r="I540" s="1"/>
      <c r="J540" s="1"/>
      <c r="K540" s="1"/>
      <c r="L540" s="1"/>
      <c r="M540" s="1"/>
      <c r="N540" s="1"/>
      <c r="O540" s="1"/>
      <c r="P540" s="1"/>
      <c r="Q540" s="1"/>
      <c r="X540" s="1"/>
      <c r="Y540" s="1"/>
      <c r="Z540" s="1"/>
      <c r="AA540" s="1"/>
      <c r="AB540" s="1"/>
      <c r="AC540" s="1"/>
      <c r="AD540" s="1"/>
      <c r="AE540" s="1"/>
      <c r="AF540" s="1"/>
      <c r="AG540" s="1"/>
    </row>
  </sheetData>
  <mergeCells count="11">
    <mergeCell ref="B4:B5"/>
    <mergeCell ref="C3:F3"/>
    <mergeCell ref="C4:C5"/>
    <mergeCell ref="D4:D5"/>
    <mergeCell ref="E4:E5"/>
    <mergeCell ref="F4:F5"/>
    <mergeCell ref="B86:B87"/>
    <mergeCell ref="C86:C87"/>
    <mergeCell ref="D86:D87"/>
    <mergeCell ref="E86:E87"/>
    <mergeCell ref="F86:F87"/>
  </mergeCells>
  <pageMargins left="0.70866141732283472" right="3.7795275590551185" top="0.74803149606299213" bottom="0.74803149606299213" header="0.31496062992125984" footer="0.31496062992125984"/>
  <pageSetup paperSize="8" scale="54" orientation="landscape" r:id="rId1"/>
  <colBreaks count="1" manualBreakCount="1">
    <brk id="6" max="1048575" man="1"/>
  </colBreaks>
</worksheet>
</file>

<file path=xl/worksheets/sheet6.xml><?xml version="1.0" encoding="utf-8"?>
<worksheet xmlns="http://schemas.openxmlformats.org/spreadsheetml/2006/main" xmlns:r="http://schemas.openxmlformats.org/officeDocument/2006/relationships">
  <sheetPr>
    <tabColor rgb="FF00B050"/>
    <pageSetUpPr fitToPage="1"/>
  </sheetPr>
  <dimension ref="B2:E24"/>
  <sheetViews>
    <sheetView workbookViewId="0">
      <selection activeCell="B31" sqref="B31"/>
    </sheetView>
  </sheetViews>
  <sheetFormatPr defaultRowHeight="15"/>
  <cols>
    <col min="1" max="1" width="9.140625" style="1"/>
    <col min="2" max="2" width="33" style="1" customWidth="1"/>
    <col min="3" max="4" width="17.7109375" style="1" customWidth="1"/>
    <col min="5" max="5" width="21.28515625" style="1" customWidth="1"/>
    <col min="6" max="16384" width="9.140625" style="1"/>
  </cols>
  <sheetData>
    <row r="2" spans="2:5" ht="20.25">
      <c r="B2" s="4" t="s">
        <v>237</v>
      </c>
    </row>
    <row r="3" spans="2:5" s="186" customFormat="1" ht="12.75" thickBot="1">
      <c r="B3" s="185" t="s">
        <v>250</v>
      </c>
    </row>
    <row r="4" spans="2:5" ht="15.75">
      <c r="B4" s="29"/>
      <c r="C4" s="331" t="s">
        <v>27</v>
      </c>
      <c r="D4" s="331"/>
      <c r="E4" s="332"/>
    </row>
    <row r="5" spans="2:5">
      <c r="B5" s="333" t="s">
        <v>30</v>
      </c>
      <c r="C5" s="335" t="s">
        <v>1</v>
      </c>
      <c r="D5" s="335" t="s">
        <v>0</v>
      </c>
      <c r="E5" s="355" t="s">
        <v>247</v>
      </c>
    </row>
    <row r="6" spans="2:5" ht="15.75" thickBot="1">
      <c r="B6" s="353"/>
      <c r="C6" s="354"/>
      <c r="D6" s="354"/>
      <c r="E6" s="356"/>
    </row>
    <row r="7" spans="2:5">
      <c r="B7" s="177"/>
      <c r="C7" s="70"/>
      <c r="D7" s="70"/>
      <c r="E7" s="154"/>
    </row>
    <row r="8" spans="2:5">
      <c r="B8" s="178" t="s">
        <v>238</v>
      </c>
      <c r="C8" s="8">
        <f>'Detailed Financial Report Bt'!C24</f>
        <v>0</v>
      </c>
      <c r="D8" s="8">
        <f>'Detailed Financial Report Bt'!D24</f>
        <v>0</v>
      </c>
      <c r="E8" s="38"/>
    </row>
    <row r="9" spans="2:5">
      <c r="B9" s="178" t="s">
        <v>239</v>
      </c>
      <c r="C9" s="8">
        <f>'Detailed Financial Report Bt'!C29</f>
        <v>0</v>
      </c>
      <c r="D9" s="8">
        <f>'Detailed Financial Report Bt'!D29</f>
        <v>0</v>
      </c>
      <c r="E9" s="38"/>
    </row>
    <row r="10" spans="2:5">
      <c r="B10" s="178" t="s">
        <v>4</v>
      </c>
      <c r="C10" s="8">
        <f>'Detailed Financial Report Bt'!C37</f>
        <v>0</v>
      </c>
      <c r="D10" s="8">
        <f>'Detailed Financial Report Bt'!D37</f>
        <v>0</v>
      </c>
      <c r="E10" s="38"/>
    </row>
    <row r="11" spans="2:5">
      <c r="B11" s="178" t="s">
        <v>3</v>
      </c>
      <c r="C11" s="8">
        <f>'Detailed Financial Report Bt'!C46</f>
        <v>0</v>
      </c>
      <c r="D11" s="8">
        <f>'Detailed Financial Report Bt'!D46</f>
        <v>0</v>
      </c>
      <c r="E11" s="38"/>
    </row>
    <row r="12" spans="2:5">
      <c r="B12" s="178" t="s">
        <v>26</v>
      </c>
      <c r="C12" s="8">
        <f>'Detailed Financial Report Bt'!C67</f>
        <v>0</v>
      </c>
      <c r="D12" s="8">
        <f>'Detailed Financial Report Bt'!D67</f>
        <v>0</v>
      </c>
      <c r="E12" s="38"/>
    </row>
    <row r="13" spans="2:5">
      <c r="B13" s="178" t="s">
        <v>153</v>
      </c>
      <c r="C13" s="2">
        <f>'Detailed Financial Report Bt'!C70</f>
        <v>0</v>
      </c>
      <c r="D13" s="2">
        <f>'Detailed Financial Report Bt'!D70</f>
        <v>0</v>
      </c>
      <c r="E13" s="38"/>
    </row>
    <row r="14" spans="2:5">
      <c r="B14" s="179" t="s">
        <v>152</v>
      </c>
      <c r="C14" s="8">
        <f>'Detailed Financial Report Bt'!C76</f>
        <v>0</v>
      </c>
      <c r="D14" s="8">
        <f>'Detailed Financial Report Bt'!D76</f>
        <v>0</v>
      </c>
      <c r="E14" s="38"/>
    </row>
    <row r="15" spans="2:5">
      <c r="B15" s="178" t="s">
        <v>242</v>
      </c>
      <c r="C15" s="8">
        <f>'Detailed Financial Report Bt'!C81</f>
        <v>0</v>
      </c>
      <c r="D15" s="8">
        <f>'Detailed Financial Report Bt'!D81</f>
        <v>0</v>
      </c>
      <c r="E15" s="38"/>
    </row>
    <row r="16" spans="2:5">
      <c r="B16" s="180" t="s">
        <v>243</v>
      </c>
      <c r="C16" s="175">
        <f>'Detailed Financial Report Bt'!C82</f>
        <v>0</v>
      </c>
      <c r="D16" s="175">
        <f>'Detailed Financial Report Bt'!D82</f>
        <v>0</v>
      </c>
      <c r="E16" s="176"/>
    </row>
    <row r="17" spans="2:5">
      <c r="B17" s="28"/>
      <c r="C17" s="2"/>
      <c r="D17" s="2"/>
      <c r="E17" s="38"/>
    </row>
    <row r="18" spans="2:5" ht="15.75" thickBot="1">
      <c r="B18" s="181" t="s">
        <v>241</v>
      </c>
      <c r="C18" s="182">
        <f>SUM(C8:C16)</f>
        <v>0</v>
      </c>
      <c r="D18" s="182">
        <f>SUM(D8:D16)</f>
        <v>0</v>
      </c>
      <c r="E18" s="183">
        <f>D18-C18</f>
        <v>0</v>
      </c>
    </row>
    <row r="19" spans="2:5" ht="15.75" thickBot="1"/>
    <row r="20" spans="2:5">
      <c r="B20" s="192"/>
      <c r="C20" s="40"/>
      <c r="D20" s="40"/>
      <c r="E20" s="193"/>
    </row>
    <row r="21" spans="2:5">
      <c r="B21" s="194" t="s">
        <v>246</v>
      </c>
      <c r="C21" s="187"/>
      <c r="D21" s="188" t="s">
        <v>249</v>
      </c>
      <c r="E21" s="195"/>
    </row>
    <row r="22" spans="2:5">
      <c r="B22" s="196" t="s">
        <v>244</v>
      </c>
      <c r="C22" s="189" t="s">
        <v>251</v>
      </c>
      <c r="D22" s="190">
        <f>IF(E18&gt;0,0.5*E18,0)</f>
        <v>0</v>
      </c>
      <c r="E22" s="197" t="s">
        <v>248</v>
      </c>
    </row>
    <row r="23" spans="2:5">
      <c r="B23" s="28" t="s">
        <v>245</v>
      </c>
      <c r="C23" s="191" t="s">
        <v>252</v>
      </c>
      <c r="D23" s="2">
        <f>IF(E18&lt;0,0.5*-E18,0)</f>
        <v>0</v>
      </c>
      <c r="E23" s="38" t="s">
        <v>248</v>
      </c>
    </row>
    <row r="24" spans="2:5" ht="15.75" thickBot="1">
      <c r="B24" s="150"/>
      <c r="C24" s="151"/>
      <c r="D24" s="151"/>
      <c r="E24" s="152"/>
    </row>
  </sheetData>
  <mergeCells count="5">
    <mergeCell ref="C4:E4"/>
    <mergeCell ref="B5:B6"/>
    <mergeCell ref="C5:C6"/>
    <mergeCell ref="D5:D6"/>
    <mergeCell ref="E5:E6"/>
  </mergeCells>
  <pageMargins left="0.70866141732283472" right="0.70866141732283472" top="0.74803149606299213" bottom="0.74803149606299213" header="0.31496062992125984" footer="0.31496062992125984"/>
  <pageSetup paperSize="9" scale="97" orientation="portrait" r:id="rId1"/>
</worksheet>
</file>

<file path=xl/worksheets/sheet7.xml><?xml version="1.0" encoding="utf-8"?>
<worksheet xmlns="http://schemas.openxmlformats.org/spreadsheetml/2006/main" xmlns:r="http://schemas.openxmlformats.org/officeDocument/2006/relationships">
  <sheetPr>
    <tabColor rgb="FF00B050"/>
    <pageSetUpPr fitToPage="1"/>
  </sheetPr>
  <dimension ref="A2:AE28"/>
  <sheetViews>
    <sheetView topLeftCell="H1" workbookViewId="0">
      <selection activeCell="K2" sqref="A2:V17"/>
    </sheetView>
  </sheetViews>
  <sheetFormatPr defaultRowHeight="15"/>
  <cols>
    <col min="1" max="1" width="27.140625" style="1" customWidth="1"/>
    <col min="2" max="2" width="38.5703125" style="1" customWidth="1"/>
    <col min="3" max="3" width="22.7109375" style="1" customWidth="1"/>
    <col min="4" max="4" width="15.140625" style="1" customWidth="1"/>
    <col min="5" max="5" width="36.5703125" style="1" customWidth="1"/>
    <col min="6" max="6" width="25.140625" style="1" customWidth="1"/>
    <col min="7" max="7" width="16.28515625" style="1" customWidth="1"/>
    <col min="8" max="8" width="16.28515625" style="184" customWidth="1"/>
    <col min="9" max="10" width="50" style="1" customWidth="1"/>
    <col min="11" max="22" width="9.140625" style="1"/>
    <col min="23" max="23" width="0.140625" style="1" customWidth="1"/>
    <col min="24" max="16384" width="9.140625" style="1"/>
  </cols>
  <sheetData>
    <row r="2" spans="1:31" ht="20.25">
      <c r="A2" s="4" t="s">
        <v>253</v>
      </c>
      <c r="K2" s="357" t="s">
        <v>272</v>
      </c>
      <c r="L2" s="358"/>
      <c r="M2" s="358"/>
      <c r="N2" s="358"/>
      <c r="O2" s="358"/>
      <c r="P2" s="358"/>
      <c r="Q2" s="358"/>
      <c r="R2" s="358"/>
      <c r="S2" s="358"/>
      <c r="T2" s="358"/>
      <c r="U2" s="358"/>
      <c r="V2" s="359"/>
    </row>
    <row r="3" spans="1:31" ht="45">
      <c r="A3" s="206" t="s">
        <v>279</v>
      </c>
      <c r="B3" s="201" t="s">
        <v>313</v>
      </c>
      <c r="C3" s="201" t="s">
        <v>254</v>
      </c>
      <c r="D3" s="200" t="s">
        <v>258</v>
      </c>
      <c r="E3" s="201" t="s">
        <v>255</v>
      </c>
      <c r="F3" s="201" t="s">
        <v>256</v>
      </c>
      <c r="G3" s="200" t="s">
        <v>262</v>
      </c>
      <c r="H3" s="200" t="s">
        <v>299</v>
      </c>
      <c r="I3" s="200" t="s">
        <v>257</v>
      </c>
      <c r="J3" s="207" t="s">
        <v>282</v>
      </c>
      <c r="K3" s="211" t="s">
        <v>303</v>
      </c>
      <c r="L3" s="198" t="s">
        <v>38</v>
      </c>
      <c r="M3" s="198" t="s">
        <v>37</v>
      </c>
      <c r="N3" s="198" t="s">
        <v>263</v>
      </c>
      <c r="O3" s="198" t="s">
        <v>264</v>
      </c>
      <c r="P3" s="198" t="s">
        <v>265</v>
      </c>
      <c r="Q3" s="198" t="s">
        <v>266</v>
      </c>
      <c r="R3" s="198" t="s">
        <v>267</v>
      </c>
      <c r="S3" s="198" t="s">
        <v>268</v>
      </c>
      <c r="T3" s="198" t="s">
        <v>269</v>
      </c>
      <c r="U3" s="198" t="s">
        <v>270</v>
      </c>
      <c r="V3" s="198" t="s">
        <v>271</v>
      </c>
      <c r="W3" s="198"/>
      <c r="X3" s="198"/>
      <c r="Y3" s="198"/>
      <c r="Z3" s="198"/>
      <c r="AA3" s="198"/>
      <c r="AB3" s="198"/>
      <c r="AC3" s="199"/>
    </row>
    <row r="4" spans="1:31" ht="60.75" customHeight="1">
      <c r="A4" s="205">
        <v>2012</v>
      </c>
      <c r="B4" s="202" t="s">
        <v>259</v>
      </c>
      <c r="C4" s="203" t="s">
        <v>280</v>
      </c>
      <c r="D4" s="262" t="s">
        <v>273</v>
      </c>
      <c r="E4" s="202" t="s">
        <v>260</v>
      </c>
      <c r="F4" s="202" t="s">
        <v>286</v>
      </c>
      <c r="G4" s="202" t="s">
        <v>261</v>
      </c>
      <c r="H4" s="208">
        <v>40940</v>
      </c>
      <c r="I4" s="202" t="s">
        <v>300</v>
      </c>
      <c r="J4" s="202"/>
      <c r="K4" s="8">
        <v>142600</v>
      </c>
      <c r="L4" s="8">
        <v>142600</v>
      </c>
      <c r="M4" s="8">
        <v>142600</v>
      </c>
      <c r="N4" s="8">
        <v>142600</v>
      </c>
      <c r="O4" s="8">
        <v>142600</v>
      </c>
      <c r="P4" s="8">
        <v>142600</v>
      </c>
      <c r="Q4" s="8">
        <v>142600</v>
      </c>
      <c r="R4" s="8">
        <v>142600</v>
      </c>
      <c r="S4" s="8">
        <v>142600</v>
      </c>
      <c r="T4" s="8">
        <v>142600</v>
      </c>
      <c r="U4" s="8">
        <v>142600</v>
      </c>
      <c r="V4" s="8">
        <v>71300</v>
      </c>
      <c r="W4" s="204"/>
      <c r="X4" s="204"/>
      <c r="Y4" s="204"/>
      <c r="Z4" s="204"/>
      <c r="AA4" s="204"/>
      <c r="AB4" s="204"/>
      <c r="AC4" s="204"/>
      <c r="AD4" s="204"/>
      <c r="AE4" s="204"/>
    </row>
    <row r="5" spans="1:31" ht="60.75" customHeight="1">
      <c r="A5" s="205">
        <v>2012</v>
      </c>
      <c r="B5" s="202" t="s">
        <v>304</v>
      </c>
      <c r="C5" s="203" t="s">
        <v>305</v>
      </c>
      <c r="D5" s="202"/>
      <c r="E5" s="202" t="s">
        <v>290</v>
      </c>
      <c r="F5" s="202" t="s">
        <v>287</v>
      </c>
      <c r="G5" s="202" t="s">
        <v>261</v>
      </c>
      <c r="H5" s="208">
        <v>41019</v>
      </c>
      <c r="I5" s="202" t="s">
        <v>306</v>
      </c>
      <c r="J5" s="210" t="s">
        <v>307</v>
      </c>
      <c r="K5" s="8">
        <v>59143</v>
      </c>
      <c r="L5" s="8">
        <v>56382</v>
      </c>
      <c r="M5" s="8">
        <v>53621</v>
      </c>
      <c r="N5" s="8">
        <v>50860</v>
      </c>
      <c r="O5" s="8">
        <v>0</v>
      </c>
      <c r="P5" s="8">
        <v>0</v>
      </c>
      <c r="Q5" s="8">
        <v>0</v>
      </c>
      <c r="R5" s="8">
        <v>0</v>
      </c>
      <c r="S5" s="8">
        <v>0</v>
      </c>
      <c r="T5" s="8">
        <v>0</v>
      </c>
      <c r="U5" s="8">
        <v>0</v>
      </c>
      <c r="V5" s="8">
        <v>0</v>
      </c>
      <c r="W5" s="204"/>
      <c r="X5" s="204"/>
      <c r="Y5" s="204"/>
      <c r="Z5" s="204"/>
      <c r="AA5" s="204"/>
      <c r="AB5" s="204"/>
      <c r="AC5" s="204"/>
      <c r="AD5" s="204"/>
      <c r="AE5" s="204"/>
    </row>
    <row r="6" spans="1:31" ht="60.75" customHeight="1">
      <c r="A6" s="205">
        <v>2012</v>
      </c>
      <c r="B6" s="202" t="s">
        <v>308</v>
      </c>
      <c r="C6" s="203" t="s">
        <v>309</v>
      </c>
      <c r="D6" s="202"/>
      <c r="E6" s="202" t="s">
        <v>290</v>
      </c>
      <c r="F6" s="202" t="s">
        <v>287</v>
      </c>
      <c r="G6" s="202" t="s">
        <v>261</v>
      </c>
      <c r="H6" s="208">
        <v>40945</v>
      </c>
      <c r="I6" s="202" t="s">
        <v>310</v>
      </c>
      <c r="J6" s="210" t="s">
        <v>311</v>
      </c>
      <c r="K6" s="8">
        <v>20079</v>
      </c>
      <c r="L6" s="8">
        <v>19120</v>
      </c>
      <c r="M6" s="8">
        <v>18160</v>
      </c>
      <c r="N6" s="8">
        <v>8720</v>
      </c>
      <c r="O6" s="8">
        <v>0</v>
      </c>
      <c r="P6" s="8">
        <v>0</v>
      </c>
      <c r="Q6" s="8">
        <v>0</v>
      </c>
      <c r="R6" s="8">
        <v>0</v>
      </c>
      <c r="S6" s="8">
        <v>0</v>
      </c>
      <c r="T6" s="8">
        <v>0</v>
      </c>
      <c r="U6" s="8">
        <v>0</v>
      </c>
      <c r="V6" s="8">
        <v>0</v>
      </c>
      <c r="W6" s="204"/>
      <c r="X6" s="204"/>
      <c r="Y6" s="204"/>
      <c r="Z6" s="204"/>
      <c r="AA6" s="204"/>
      <c r="AB6" s="204"/>
      <c r="AC6" s="204"/>
      <c r="AD6" s="204"/>
      <c r="AE6" s="204"/>
    </row>
    <row r="7" spans="1:31" ht="60.75" customHeight="1">
      <c r="A7" s="205">
        <v>2013</v>
      </c>
      <c r="B7" s="202" t="s">
        <v>288</v>
      </c>
      <c r="C7" s="203" t="s">
        <v>289</v>
      </c>
      <c r="D7" s="202"/>
      <c r="E7" s="202" t="s">
        <v>290</v>
      </c>
      <c r="F7" s="202" t="s">
        <v>287</v>
      </c>
      <c r="G7" s="202" t="s">
        <v>261</v>
      </c>
      <c r="H7" s="208">
        <v>41430</v>
      </c>
      <c r="I7" s="202" t="s">
        <v>291</v>
      </c>
      <c r="J7" s="202" t="s">
        <v>292</v>
      </c>
      <c r="K7" s="8">
        <v>8941</v>
      </c>
      <c r="L7" s="8">
        <v>8523</v>
      </c>
      <c r="M7" s="8">
        <v>8106</v>
      </c>
      <c r="N7" s="8">
        <v>7689</v>
      </c>
      <c r="O7" s="8">
        <v>0</v>
      </c>
      <c r="P7" s="8">
        <v>0</v>
      </c>
      <c r="Q7" s="8">
        <v>0</v>
      </c>
      <c r="R7" s="8">
        <v>0</v>
      </c>
      <c r="S7" s="8">
        <v>0</v>
      </c>
      <c r="T7" s="8">
        <v>0</v>
      </c>
      <c r="U7" s="8">
        <v>0</v>
      </c>
      <c r="V7" s="8">
        <v>0</v>
      </c>
      <c r="W7" s="8"/>
      <c r="X7" s="204"/>
      <c r="Y7" s="204"/>
      <c r="Z7" s="204"/>
      <c r="AA7" s="204"/>
      <c r="AB7" s="204"/>
      <c r="AC7" s="204"/>
      <c r="AD7" s="204"/>
      <c r="AE7" s="204"/>
    </row>
    <row r="8" spans="1:31" ht="60.75" customHeight="1">
      <c r="A8" s="205">
        <v>2013</v>
      </c>
      <c r="B8" s="202" t="s">
        <v>285</v>
      </c>
      <c r="C8" s="203" t="s">
        <v>284</v>
      </c>
      <c r="D8" s="202"/>
      <c r="E8" s="202" t="s">
        <v>281</v>
      </c>
      <c r="F8" s="202" t="s">
        <v>287</v>
      </c>
      <c r="G8" s="202" t="s">
        <v>261</v>
      </c>
      <c r="H8" s="208">
        <v>41430</v>
      </c>
      <c r="I8" s="202" t="s">
        <v>301</v>
      </c>
      <c r="J8" s="202" t="s">
        <v>283</v>
      </c>
      <c r="K8" s="8">
        <v>82273</v>
      </c>
      <c r="L8" s="8">
        <v>78904</v>
      </c>
      <c r="M8" s="8">
        <v>75535</v>
      </c>
      <c r="N8" s="8">
        <v>72166</v>
      </c>
      <c r="O8" s="8">
        <v>68797</v>
      </c>
      <c r="P8" s="8">
        <v>65428</v>
      </c>
      <c r="Q8" s="8">
        <v>62059</v>
      </c>
      <c r="R8" s="8">
        <v>0</v>
      </c>
      <c r="S8" s="8">
        <v>0</v>
      </c>
      <c r="T8" s="8">
        <v>0</v>
      </c>
      <c r="U8" s="8">
        <v>0</v>
      </c>
      <c r="V8" s="8">
        <v>0</v>
      </c>
      <c r="W8" s="8"/>
      <c r="X8" s="204"/>
      <c r="Y8" s="204"/>
      <c r="Z8" s="204"/>
      <c r="AA8" s="204"/>
      <c r="AB8" s="204"/>
      <c r="AC8" s="204"/>
      <c r="AD8" s="204"/>
      <c r="AE8" s="204"/>
    </row>
    <row r="9" spans="1:31" ht="60.75" customHeight="1">
      <c r="A9" s="205">
        <v>2013</v>
      </c>
      <c r="B9" s="202" t="s">
        <v>295</v>
      </c>
      <c r="C9" s="203" t="s">
        <v>296</v>
      </c>
      <c r="D9" s="202"/>
      <c r="E9" s="202" t="s">
        <v>297</v>
      </c>
      <c r="F9" s="202" t="s">
        <v>287</v>
      </c>
      <c r="G9" s="202" t="s">
        <v>261</v>
      </c>
      <c r="H9" s="208">
        <v>41548</v>
      </c>
      <c r="I9" s="202" t="s">
        <v>298</v>
      </c>
      <c r="J9" s="202" t="s">
        <v>302</v>
      </c>
      <c r="K9" s="8">
        <v>30000</v>
      </c>
      <c r="L9" s="8">
        <v>35859</v>
      </c>
      <c r="M9" s="8">
        <v>34185</v>
      </c>
      <c r="N9" s="8">
        <v>32511</v>
      </c>
      <c r="O9" s="8">
        <v>30837</v>
      </c>
      <c r="P9" s="8"/>
      <c r="Q9" s="8"/>
      <c r="R9" s="8"/>
      <c r="S9" s="8"/>
      <c r="T9" s="8"/>
      <c r="U9" s="8"/>
      <c r="V9" s="8"/>
      <c r="W9" s="8"/>
      <c r="X9" s="204"/>
      <c r="Y9" s="204"/>
      <c r="Z9" s="204"/>
      <c r="AA9" s="204"/>
      <c r="AB9" s="204"/>
      <c r="AC9" s="204"/>
      <c r="AD9" s="204"/>
      <c r="AE9" s="204"/>
    </row>
    <row r="10" spans="1:31" ht="21" customHeight="1">
      <c r="B10" s="1" t="s">
        <v>294</v>
      </c>
    </row>
    <row r="11" spans="1:31" ht="21" customHeight="1">
      <c r="B11" s="1" t="s">
        <v>293</v>
      </c>
    </row>
    <row r="12" spans="1:31" ht="21" customHeight="1">
      <c r="B12" s="1" t="s">
        <v>274</v>
      </c>
    </row>
    <row r="13" spans="1:31" ht="21" customHeight="1">
      <c r="B13" s="1" t="s">
        <v>275</v>
      </c>
    </row>
    <row r="14" spans="1:31" ht="21" customHeight="1">
      <c r="B14" s="1" t="s">
        <v>276</v>
      </c>
    </row>
    <row r="15" spans="1:31" ht="21" customHeight="1">
      <c r="B15" s="1" t="s">
        <v>277</v>
      </c>
    </row>
    <row r="16" spans="1:31" ht="21" customHeight="1">
      <c r="B16" s="1" t="s">
        <v>278</v>
      </c>
    </row>
    <row r="17" spans="2:10" ht="39" customHeight="1">
      <c r="B17" s="1" t="s">
        <v>312</v>
      </c>
      <c r="C17" s="214" t="s">
        <v>326</v>
      </c>
      <c r="G17" s="215" t="s">
        <v>261</v>
      </c>
      <c r="H17" s="208">
        <v>41254</v>
      </c>
      <c r="I17" s="214" t="s">
        <v>327</v>
      </c>
      <c r="J17" s="214" t="s">
        <v>328</v>
      </c>
    </row>
    <row r="18" spans="2:10" ht="60.75" customHeight="1"/>
    <row r="19" spans="2:10" ht="60.75" customHeight="1"/>
    <row r="20" spans="2:10" ht="60.75" customHeight="1"/>
    <row r="21" spans="2:10" ht="60.75" customHeight="1"/>
    <row r="22" spans="2:10" ht="60.75" customHeight="1"/>
    <row r="23" spans="2:10" ht="60.75" customHeight="1"/>
    <row r="24" spans="2:10" ht="60.75" customHeight="1"/>
    <row r="25" spans="2:10" ht="40.5" customHeight="1"/>
    <row r="26" spans="2:10" ht="40.5" customHeight="1"/>
    <row r="27" spans="2:10" ht="40.5" customHeight="1"/>
    <row r="28" spans="2:10" ht="40.5" customHeight="1"/>
  </sheetData>
  <mergeCells count="1">
    <mergeCell ref="K2:V2"/>
  </mergeCells>
  <pageMargins left="0.70866141732283472" right="0.70866141732283472" top="0.74803149606299213" bottom="0.74803149606299213" header="0.31496062992125984" footer="0.31496062992125984"/>
  <pageSetup paperSize="8" scale="47" orientation="landscape" r:id="rId1"/>
</worksheet>
</file>

<file path=xl/worksheets/sheet8.xml><?xml version="1.0" encoding="utf-8"?>
<worksheet xmlns="http://schemas.openxmlformats.org/spreadsheetml/2006/main" xmlns:r="http://schemas.openxmlformats.org/officeDocument/2006/relationships">
  <sheetPr>
    <tabColor rgb="FF00B050"/>
    <pageSetUpPr fitToPage="1"/>
  </sheetPr>
  <dimension ref="A2:L20"/>
  <sheetViews>
    <sheetView workbookViewId="0">
      <selection activeCell="B2" sqref="B2:L20"/>
    </sheetView>
  </sheetViews>
  <sheetFormatPr defaultRowHeight="15"/>
  <cols>
    <col min="1" max="1" width="9.140625" style="1"/>
    <col min="2" max="2" width="14.5703125" style="1" customWidth="1"/>
    <col min="3" max="3" width="41.85546875" style="1" customWidth="1"/>
    <col min="4" max="4" width="26.28515625" style="213" customWidth="1"/>
    <col min="5" max="5" width="41.140625" style="213" customWidth="1"/>
    <col min="6" max="6" width="17.5703125" style="213" customWidth="1"/>
    <col min="7" max="7" width="16.42578125" style="1" customWidth="1"/>
    <col min="8" max="8" width="19.85546875" style="1" customWidth="1"/>
    <col min="9" max="9" width="15.7109375" style="1" customWidth="1"/>
    <col min="10" max="10" width="13.5703125" style="1" customWidth="1"/>
    <col min="11" max="11" width="9.140625" style="1"/>
    <col min="12" max="12" width="23.7109375" style="1" customWidth="1"/>
    <col min="13" max="16384" width="9.140625" style="1"/>
  </cols>
  <sheetData>
    <row r="2" spans="1:12" ht="18.75">
      <c r="B2" s="4" t="s">
        <v>329</v>
      </c>
    </row>
    <row r="3" spans="1:12" ht="60">
      <c r="B3" s="206" t="s">
        <v>314</v>
      </c>
      <c r="C3" s="260" t="s">
        <v>313</v>
      </c>
      <c r="D3" s="200" t="s">
        <v>315</v>
      </c>
      <c r="E3" s="200" t="s">
        <v>282</v>
      </c>
      <c r="F3" s="200" t="s">
        <v>360</v>
      </c>
      <c r="G3" s="200" t="s">
        <v>317</v>
      </c>
      <c r="H3" s="200" t="s">
        <v>316</v>
      </c>
      <c r="I3" s="200" t="s">
        <v>318</v>
      </c>
      <c r="J3" s="261" t="s">
        <v>40</v>
      </c>
      <c r="K3" s="212"/>
      <c r="L3" s="252" t="s">
        <v>362</v>
      </c>
    </row>
    <row r="4" spans="1:12">
      <c r="B4" s="229"/>
      <c r="C4" s="190"/>
      <c r="D4" s="230"/>
      <c r="E4" s="230"/>
      <c r="F4" s="230"/>
      <c r="G4" s="190"/>
      <c r="H4" s="190"/>
      <c r="I4" s="190"/>
      <c r="J4" s="231"/>
      <c r="K4" s="2"/>
      <c r="L4" s="127"/>
    </row>
    <row r="5" spans="1:12">
      <c r="B5" s="232" t="s">
        <v>224</v>
      </c>
      <c r="C5" s="124" t="str">
        <f>'Dt Approval List'!B4</f>
        <v>Section 75 Pension Liability</v>
      </c>
      <c r="D5" s="233" t="str">
        <f>'Dt Approval List'!G4</f>
        <v>Yes</v>
      </c>
      <c r="E5" s="233" t="s">
        <v>361</v>
      </c>
      <c r="F5" s="233"/>
      <c r="G5" s="124"/>
      <c r="H5" s="175">
        <f>'Dt Approval List'!M4</f>
        <v>142600</v>
      </c>
      <c r="I5" s="234">
        <f>H5-G5</f>
        <v>142600</v>
      </c>
      <c r="J5" s="235" t="e">
        <f>I5/G5</f>
        <v>#DIV/0!</v>
      </c>
      <c r="K5" s="2"/>
      <c r="L5" s="253">
        <v>0</v>
      </c>
    </row>
    <row r="6" spans="1:12" ht="30">
      <c r="A6" s="215"/>
      <c r="B6" s="236" t="s">
        <v>319</v>
      </c>
      <c r="C6" s="237" t="str">
        <f>'Dt Approval List'!B5</f>
        <v>Intraday Trading Costs</v>
      </c>
      <c r="D6" s="238" t="str">
        <f>'Dt Approval List'!G5</f>
        <v>Yes</v>
      </c>
      <c r="E6" s="239" t="str">
        <f>'Dt Approval List'!J5</f>
        <v>NPV neutral basis calculated by reference to WACC and depreciated over 5 years</v>
      </c>
      <c r="F6" s="239"/>
      <c r="G6" s="240"/>
      <c r="H6" s="241">
        <f>'Dt Approval List'!M5</f>
        <v>53621</v>
      </c>
      <c r="I6" s="242">
        <f t="shared" ref="I6:I18" si="0">H6-G6</f>
        <v>53621</v>
      </c>
      <c r="J6" s="243" t="e">
        <f t="shared" ref="J6:J18" si="1">I6/G6</f>
        <v>#DIV/0!</v>
      </c>
      <c r="L6" s="253">
        <v>0</v>
      </c>
    </row>
    <row r="7" spans="1:12" ht="30">
      <c r="B7" s="244" t="s">
        <v>319</v>
      </c>
      <c r="C7" s="245" t="str">
        <f>'Dt Approval List'!B6</f>
        <v>HAS Settlement System</v>
      </c>
      <c r="D7" s="249" t="str">
        <f>'Dt Approval List'!G6</f>
        <v>Yes</v>
      </c>
      <c r="E7" s="245" t="str">
        <f>'Dt Approval List'!J6</f>
        <v>SONI to report on expenditure on completion</v>
      </c>
      <c r="F7" s="245"/>
      <c r="G7" s="245"/>
      <c r="H7" s="246">
        <f>'Dt Approval List'!M6</f>
        <v>18160</v>
      </c>
      <c r="I7" s="247">
        <f t="shared" si="0"/>
        <v>18160</v>
      </c>
      <c r="J7" s="248" t="e">
        <f t="shared" si="1"/>
        <v>#DIV/0!</v>
      </c>
      <c r="L7" s="253">
        <v>0</v>
      </c>
    </row>
    <row r="8" spans="1:12" ht="39" customHeight="1">
      <c r="B8" s="236" t="s">
        <v>319</v>
      </c>
      <c r="C8" s="237" t="str">
        <f>'Dt Approval List'!B7</f>
        <v>HAS Settlement System Changes 2012-13</v>
      </c>
      <c r="D8" s="238" t="str">
        <f>'Dt Approval List'!G7</f>
        <v>Yes</v>
      </c>
      <c r="E8" s="249" t="str">
        <f>'Dt Approval List'!J7</f>
        <v xml:space="preserve">Final invoice from Gentix to be provided;                                                                   SONI report on expenditure when incurred;                                              </v>
      </c>
      <c r="F8" s="249"/>
      <c r="G8" s="240"/>
      <c r="H8" s="241">
        <f>'Dt Approval List'!M7</f>
        <v>8106</v>
      </c>
      <c r="I8" s="242">
        <f t="shared" si="0"/>
        <v>8106</v>
      </c>
      <c r="J8" s="243" t="e">
        <f t="shared" si="1"/>
        <v>#DIV/0!</v>
      </c>
      <c r="L8" s="253">
        <v>0</v>
      </c>
    </row>
    <row r="9" spans="1:12" ht="60">
      <c r="B9" s="250" t="s">
        <v>319</v>
      </c>
      <c r="C9" s="245" t="str">
        <f>'Dt Approval List'!B8</f>
        <v>Auction Management Platform Costs (Approved 50/50 cost share with EirGrid)</v>
      </c>
      <c r="D9" s="238" t="str">
        <f>'Dt Approval List'!G8</f>
        <v>Yes</v>
      </c>
      <c r="E9" s="249" t="str">
        <f>'Dt Approval List'!J8</f>
        <v>Final invoice to be provided;                                                                   SONI report on expenditure when incurred;                                               Letter from SONI confirming SONI have full ownership of 50% of the AMP platform</v>
      </c>
      <c r="F9" s="249"/>
      <c r="G9" s="240"/>
      <c r="H9" s="241">
        <f>'Dt Approval List'!M8</f>
        <v>75535</v>
      </c>
      <c r="I9" s="242">
        <f t="shared" si="0"/>
        <v>75535</v>
      </c>
      <c r="J9" s="243" t="e">
        <f t="shared" si="1"/>
        <v>#DIV/0!</v>
      </c>
      <c r="L9" s="253">
        <v>0</v>
      </c>
    </row>
    <row r="10" spans="1:12" ht="30">
      <c r="B10" s="236" t="s">
        <v>319</v>
      </c>
      <c r="C10" s="237" t="str">
        <f>'Dt Approval List'!B9</f>
        <v>EMS System Change costs for Prioity Dispatch</v>
      </c>
      <c r="D10" s="238" t="str">
        <f>'Dt Approval List'!G9</f>
        <v>Yes</v>
      </c>
      <c r="E10" s="249" t="str">
        <f>'Dt Approval List'!J9</f>
        <v>SONI to advise UR when project completed;                             SONI report on actual costs</v>
      </c>
      <c r="F10" s="249"/>
      <c r="G10" s="240"/>
      <c r="H10" s="241">
        <f>'Dt Approval List'!M9</f>
        <v>34185</v>
      </c>
      <c r="I10" s="242">
        <f t="shared" si="0"/>
        <v>34185</v>
      </c>
      <c r="J10" s="243" t="e">
        <f t="shared" si="1"/>
        <v>#DIV/0!</v>
      </c>
      <c r="L10" s="253">
        <v>0</v>
      </c>
    </row>
    <row r="11" spans="1:12">
      <c r="B11" s="251" t="s">
        <v>320</v>
      </c>
      <c r="C11" s="240" t="str">
        <f>'Dt Approval List'!B10</f>
        <v>ENTSO ITC Tariff</v>
      </c>
      <c r="D11" s="238"/>
      <c r="E11" s="238"/>
      <c r="F11" s="238"/>
      <c r="G11" s="240"/>
      <c r="H11" s="241">
        <f>'Dt Approval List'!M10</f>
        <v>0</v>
      </c>
      <c r="I11" s="242">
        <f t="shared" si="0"/>
        <v>0</v>
      </c>
      <c r="J11" s="243" t="e">
        <f t="shared" si="1"/>
        <v>#DIV/0!</v>
      </c>
      <c r="L11" s="253">
        <v>0</v>
      </c>
    </row>
    <row r="12" spans="1:12">
      <c r="B12" s="251" t="s">
        <v>320</v>
      </c>
      <c r="C12" s="240" t="str">
        <f>'Dt Approval List'!B11</f>
        <v>ENTSO Membership Fee</v>
      </c>
      <c r="D12" s="238"/>
      <c r="E12" s="238"/>
      <c r="F12" s="238"/>
      <c r="G12" s="240"/>
      <c r="H12" s="241">
        <f>'Dt Approval List'!M11</f>
        <v>0</v>
      </c>
      <c r="I12" s="242">
        <f t="shared" si="0"/>
        <v>0</v>
      </c>
      <c r="J12" s="243" t="e">
        <f t="shared" si="1"/>
        <v>#DIV/0!</v>
      </c>
      <c r="L12" s="253">
        <v>0</v>
      </c>
    </row>
    <row r="13" spans="1:12">
      <c r="B13" s="251" t="s">
        <v>321</v>
      </c>
      <c r="C13" s="240" t="str">
        <f>'Dt Approval List'!B12</f>
        <v>Moyle Interconnector Charges</v>
      </c>
      <c r="D13" s="238"/>
      <c r="E13" s="238"/>
      <c r="F13" s="238"/>
      <c r="G13" s="240"/>
      <c r="H13" s="241">
        <f>'Dt Approval List'!M12</f>
        <v>0</v>
      </c>
      <c r="I13" s="242">
        <f t="shared" si="0"/>
        <v>0</v>
      </c>
      <c r="J13" s="243" t="e">
        <f t="shared" si="1"/>
        <v>#DIV/0!</v>
      </c>
      <c r="L13" s="253">
        <v>0</v>
      </c>
    </row>
    <row r="14" spans="1:12">
      <c r="B14" s="251" t="s">
        <v>322</v>
      </c>
      <c r="C14" s="240" t="str">
        <f>'Dt Approval List'!B13</f>
        <v>TSO Licence Fees</v>
      </c>
      <c r="D14" s="238"/>
      <c r="E14" s="238"/>
      <c r="F14" s="238"/>
      <c r="G14" s="240"/>
      <c r="H14" s="241">
        <f>'Dt Approval List'!M13</f>
        <v>0</v>
      </c>
      <c r="I14" s="242">
        <f t="shared" si="0"/>
        <v>0</v>
      </c>
      <c r="J14" s="243" t="e">
        <f t="shared" si="1"/>
        <v>#DIV/0!</v>
      </c>
      <c r="L14" s="253">
        <v>0</v>
      </c>
    </row>
    <row r="15" spans="1:12">
      <c r="B15" s="251" t="s">
        <v>323</v>
      </c>
      <c r="C15" s="240" t="str">
        <f>'Dt Approval List'!B14</f>
        <v>Change of Law DTSOt</v>
      </c>
      <c r="D15" s="238"/>
      <c r="E15" s="238"/>
      <c r="F15" s="238"/>
      <c r="G15" s="240"/>
      <c r="H15" s="241">
        <f>'Dt Approval List'!M14</f>
        <v>0</v>
      </c>
      <c r="I15" s="242">
        <f t="shared" si="0"/>
        <v>0</v>
      </c>
      <c r="J15" s="243" t="e">
        <f t="shared" si="1"/>
        <v>#DIV/0!</v>
      </c>
      <c r="L15" s="253">
        <v>0</v>
      </c>
    </row>
    <row r="16" spans="1:12">
      <c r="B16" s="251" t="s">
        <v>323</v>
      </c>
      <c r="C16" s="240" t="str">
        <f>'Dt Approval List'!B15</f>
        <v>NIE Planning Transfer</v>
      </c>
      <c r="D16" s="238"/>
      <c r="E16" s="238"/>
      <c r="F16" s="238"/>
      <c r="G16" s="240"/>
      <c r="H16" s="241">
        <f>'Dt Approval List'!M15</f>
        <v>0</v>
      </c>
      <c r="I16" s="242">
        <f t="shared" si="0"/>
        <v>0</v>
      </c>
      <c r="J16" s="243" t="e">
        <f t="shared" si="1"/>
        <v>#DIV/0!</v>
      </c>
      <c r="L16" s="253">
        <v>0</v>
      </c>
    </row>
    <row r="17" spans="2:12">
      <c r="B17" s="251" t="s">
        <v>324</v>
      </c>
      <c r="C17" s="240" t="str">
        <f>'Dt Approval List'!B16</f>
        <v>Constraint Interest Costs</v>
      </c>
      <c r="D17" s="238"/>
      <c r="E17" s="238"/>
      <c r="F17" s="238"/>
      <c r="G17" s="240"/>
      <c r="H17" s="241">
        <f>'Dt Approval List'!M16</f>
        <v>0</v>
      </c>
      <c r="I17" s="242">
        <f t="shared" si="0"/>
        <v>0</v>
      </c>
      <c r="J17" s="243" t="e">
        <f t="shared" si="1"/>
        <v>#DIV/0!</v>
      </c>
      <c r="L17" s="253">
        <v>0</v>
      </c>
    </row>
    <row r="18" spans="2:12" ht="30">
      <c r="B18" s="251" t="s">
        <v>325</v>
      </c>
      <c r="C18" s="240" t="str">
        <f>'Dt Approval List'!B17</f>
        <v>Fuel Switching Agreements</v>
      </c>
      <c r="D18" s="238" t="str">
        <f>'Dt Approval List'!G17</f>
        <v>Yes</v>
      </c>
      <c r="E18" s="249" t="str">
        <f>'Dt Approval List'!J17</f>
        <v>Ex-post review may be carried out;                                                  Bi-monthly updates to be provided</v>
      </c>
      <c r="F18" s="249"/>
      <c r="G18" s="240"/>
      <c r="H18" s="241">
        <f>'Dt Approval List'!M17</f>
        <v>0</v>
      </c>
      <c r="I18" s="242">
        <f t="shared" si="0"/>
        <v>0</v>
      </c>
      <c r="J18" s="243" t="e">
        <f t="shared" si="1"/>
        <v>#DIV/0!</v>
      </c>
      <c r="L18" s="255">
        <v>0</v>
      </c>
    </row>
    <row r="19" spans="2:12">
      <c r="B19" s="229"/>
      <c r="C19" s="190"/>
      <c r="D19" s="230"/>
      <c r="E19" s="230"/>
      <c r="F19" s="230"/>
      <c r="G19" s="190"/>
      <c r="H19" s="190"/>
      <c r="I19" s="190"/>
      <c r="J19" s="256"/>
      <c r="L19" s="127"/>
    </row>
    <row r="20" spans="2:12">
      <c r="B20" s="232"/>
      <c r="C20" s="124"/>
      <c r="D20" s="233"/>
      <c r="E20" s="233"/>
      <c r="F20" s="233"/>
      <c r="G20" s="257">
        <f>SUM(G5:G18)</f>
        <v>0</v>
      </c>
      <c r="H20" s="257">
        <f>SUM(H5:H18)</f>
        <v>332207</v>
      </c>
      <c r="I20" s="258">
        <f t="shared" ref="I20" si="2">H20-G20</f>
        <v>332207</v>
      </c>
      <c r="J20" s="259" t="e">
        <f t="shared" ref="J20" si="3">I20/G20</f>
        <v>#DIV/0!</v>
      </c>
      <c r="L20" s="254">
        <f>SUM(L5:L19)</f>
        <v>0</v>
      </c>
    </row>
  </sheetData>
  <pageMargins left="0.70866141732283472" right="0.70866141732283472" top="0.74803149606299213" bottom="0.74803149606299213" header="0.31496062992125984" footer="0.31496062992125984"/>
  <pageSetup paperSize="9" scale="55" orientation="landscape" r:id="rId1"/>
</worksheet>
</file>

<file path=xl/worksheets/sheet9.xml><?xml version="1.0" encoding="utf-8"?>
<worksheet xmlns="http://schemas.openxmlformats.org/spreadsheetml/2006/main" xmlns:r="http://schemas.openxmlformats.org/officeDocument/2006/relationships">
  <sheetPr>
    <tabColor rgb="FF00B050"/>
    <pageSetUpPr fitToPage="1"/>
  </sheetPr>
  <dimension ref="A2:M36"/>
  <sheetViews>
    <sheetView topLeftCell="A19" workbookViewId="0">
      <selection activeCell="A2" sqref="A2:M37"/>
    </sheetView>
  </sheetViews>
  <sheetFormatPr defaultRowHeight="15"/>
  <cols>
    <col min="1" max="3" width="9.140625" style="1"/>
    <col min="4" max="4" width="37.140625" style="1" customWidth="1"/>
    <col min="5" max="5" width="35.5703125" style="1" customWidth="1"/>
    <col min="6" max="6" width="2.42578125" style="1" customWidth="1"/>
    <col min="7" max="7" width="53.7109375" style="1" customWidth="1"/>
    <col min="8" max="8" width="2.42578125" style="1" customWidth="1"/>
    <col min="9" max="9" width="38.85546875" style="1" customWidth="1"/>
    <col min="10" max="16384" width="9.140625" style="1"/>
  </cols>
  <sheetData>
    <row r="2" spans="1:9" ht="18.75">
      <c r="A2" s="4" t="s">
        <v>415</v>
      </c>
    </row>
    <row r="3" spans="1:9" ht="18.75">
      <c r="A3" s="4"/>
    </row>
    <row r="4" spans="1:9" ht="18.75">
      <c r="A4" s="4" t="s">
        <v>416</v>
      </c>
    </row>
    <row r="5" spans="1:9" ht="18.75">
      <c r="A5" s="4" t="s">
        <v>417</v>
      </c>
      <c r="B5" s="1" t="s">
        <v>419</v>
      </c>
    </row>
    <row r="6" spans="1:9" ht="18.75">
      <c r="A6" s="4" t="s">
        <v>422</v>
      </c>
      <c r="B6" s="1" t="s">
        <v>420</v>
      </c>
    </row>
    <row r="7" spans="1:9" ht="18.75">
      <c r="A7" s="4" t="s">
        <v>418</v>
      </c>
      <c r="B7" s="1" t="s">
        <v>421</v>
      </c>
    </row>
    <row r="8" spans="1:9" ht="18.75">
      <c r="A8" s="4"/>
    </row>
    <row r="9" spans="1:9">
      <c r="A9" s="260"/>
      <c r="B9" s="260" t="s">
        <v>438</v>
      </c>
      <c r="C9" s="260"/>
      <c r="D9" s="260" t="s">
        <v>10</v>
      </c>
      <c r="E9" s="260" t="s">
        <v>440</v>
      </c>
      <c r="F9" s="206"/>
      <c r="G9" s="291" t="s">
        <v>441</v>
      </c>
      <c r="H9" s="260"/>
      <c r="I9" s="302" t="s">
        <v>442</v>
      </c>
    </row>
    <row r="10" spans="1:9">
      <c r="A10" s="119" t="s">
        <v>417</v>
      </c>
      <c r="B10" s="1" t="s">
        <v>423</v>
      </c>
      <c r="D10" s="1" t="s">
        <v>424</v>
      </c>
      <c r="E10" s="297">
        <v>8315599</v>
      </c>
      <c r="F10" s="2"/>
      <c r="G10" s="275" t="s">
        <v>446</v>
      </c>
      <c r="I10" s="122"/>
    </row>
    <row r="11" spans="1:9">
      <c r="B11" s="1" t="s">
        <v>423</v>
      </c>
      <c r="D11" s="1" t="s">
        <v>425</v>
      </c>
      <c r="E11" s="298">
        <v>2138769</v>
      </c>
      <c r="F11" s="2"/>
      <c r="G11" s="295" t="s">
        <v>446</v>
      </c>
      <c r="I11" s="122"/>
    </row>
    <row r="12" spans="1:9">
      <c r="B12" s="1" t="s">
        <v>423</v>
      </c>
      <c r="D12" s="1" t="s">
        <v>426</v>
      </c>
      <c r="E12" s="298">
        <v>546000</v>
      </c>
      <c r="F12" s="2"/>
      <c r="G12" s="295" t="s">
        <v>446</v>
      </c>
      <c r="I12" s="122"/>
    </row>
    <row r="13" spans="1:9">
      <c r="B13" s="1" t="s">
        <v>423</v>
      </c>
      <c r="D13" s="1" t="s">
        <v>427</v>
      </c>
      <c r="E13" s="298">
        <v>66818</v>
      </c>
      <c r="F13" s="2"/>
      <c r="G13" s="295" t="s">
        <v>446</v>
      </c>
      <c r="I13" s="122"/>
    </row>
    <row r="14" spans="1:9">
      <c r="B14" s="1" t="s">
        <v>423</v>
      </c>
      <c r="D14" s="1" t="s">
        <v>428</v>
      </c>
      <c r="E14" s="298">
        <v>18000</v>
      </c>
      <c r="F14" s="2"/>
      <c r="G14" s="295" t="s">
        <v>446</v>
      </c>
      <c r="I14" s="122"/>
    </row>
    <row r="15" spans="1:9">
      <c r="B15" s="1" t="s">
        <v>423</v>
      </c>
      <c r="D15" s="1" t="s">
        <v>429</v>
      </c>
      <c r="E15" s="298">
        <v>45314</v>
      </c>
      <c r="F15" s="2"/>
      <c r="G15" s="295" t="s">
        <v>446</v>
      </c>
      <c r="I15" s="122"/>
    </row>
    <row r="16" spans="1:9">
      <c r="B16" s="1" t="s">
        <v>423</v>
      </c>
      <c r="D16" s="1" t="s">
        <v>430</v>
      </c>
      <c r="E16" s="298">
        <v>1162970</v>
      </c>
      <c r="F16" s="2"/>
      <c r="G16" s="295" t="s">
        <v>446</v>
      </c>
      <c r="I16" s="122"/>
    </row>
    <row r="17" spans="1:9">
      <c r="B17" s="1" t="s">
        <v>423</v>
      </c>
      <c r="D17" s="1" t="s">
        <v>431</v>
      </c>
      <c r="E17" s="298">
        <v>15000</v>
      </c>
      <c r="F17" s="2"/>
      <c r="G17" s="295" t="s">
        <v>446</v>
      </c>
      <c r="I17" s="122"/>
    </row>
    <row r="18" spans="1:9">
      <c r="B18" s="1" t="s">
        <v>423</v>
      </c>
      <c r="D18" s="1" t="s">
        <v>432</v>
      </c>
      <c r="E18" s="298" t="s">
        <v>437</v>
      </c>
      <c r="F18" s="2"/>
      <c r="G18" s="295" t="s">
        <v>446</v>
      </c>
      <c r="I18" s="122"/>
    </row>
    <row r="19" spans="1:9">
      <c r="B19" s="1" t="s">
        <v>423</v>
      </c>
      <c r="D19" s="1" t="s">
        <v>433</v>
      </c>
      <c r="E19" s="298">
        <v>282846</v>
      </c>
      <c r="F19" s="2"/>
      <c r="G19" s="295" t="s">
        <v>446</v>
      </c>
      <c r="I19" s="122"/>
    </row>
    <row r="20" spans="1:9">
      <c r="B20" s="1" t="s">
        <v>423</v>
      </c>
      <c r="D20" s="1" t="s">
        <v>434</v>
      </c>
      <c r="E20" s="298">
        <v>6685600</v>
      </c>
      <c r="F20" s="2"/>
      <c r="G20" s="295" t="s">
        <v>446</v>
      </c>
      <c r="I20" s="122"/>
    </row>
    <row r="21" spans="1:9">
      <c r="B21" s="1" t="s">
        <v>423</v>
      </c>
      <c r="D21" s="1" t="s">
        <v>435</v>
      </c>
      <c r="E21" s="299">
        <v>-1438600</v>
      </c>
      <c r="F21" s="2"/>
      <c r="G21" s="295" t="s">
        <v>446</v>
      </c>
      <c r="I21" s="122"/>
    </row>
    <row r="22" spans="1:9">
      <c r="B22" s="1" t="s">
        <v>423</v>
      </c>
      <c r="D22" s="1" t="s">
        <v>278</v>
      </c>
      <c r="E22" s="298" t="s">
        <v>437</v>
      </c>
      <c r="F22" s="2"/>
      <c r="G22" s="295" t="s">
        <v>446</v>
      </c>
      <c r="I22" s="122"/>
    </row>
    <row r="23" spans="1:9">
      <c r="B23" s="1" t="s">
        <v>423</v>
      </c>
      <c r="D23" s="1" t="s">
        <v>436</v>
      </c>
      <c r="E23" s="298" t="s">
        <v>437</v>
      </c>
      <c r="F23" s="2"/>
      <c r="G23" s="295" t="s">
        <v>446</v>
      </c>
      <c r="I23" s="122"/>
    </row>
    <row r="24" spans="1:9">
      <c r="E24" s="300"/>
      <c r="F24" s="2"/>
      <c r="G24" s="293"/>
      <c r="I24" s="122"/>
    </row>
    <row r="25" spans="1:9" s="119" customFormat="1">
      <c r="B25" s="119" t="s">
        <v>423</v>
      </c>
      <c r="D25" s="119" t="s">
        <v>439</v>
      </c>
      <c r="E25" s="301">
        <f>SUM(E10:E24)</f>
        <v>17838316</v>
      </c>
      <c r="F25" s="76"/>
      <c r="G25" s="294">
        <f>SUM(G10:G24)</f>
        <v>0</v>
      </c>
      <c r="I25" s="303">
        <f>E25-G25</f>
        <v>17838316</v>
      </c>
    </row>
    <row r="26" spans="1:9" s="119" customFormat="1">
      <c r="E26" s="301"/>
      <c r="F26" s="76"/>
      <c r="G26" s="294"/>
      <c r="I26" s="303"/>
    </row>
    <row r="27" spans="1:9">
      <c r="E27" s="300"/>
      <c r="F27" s="2"/>
      <c r="G27" s="293"/>
      <c r="I27" s="122"/>
    </row>
    <row r="28" spans="1:9" s="119" customFormat="1">
      <c r="A28" s="119" t="s">
        <v>422</v>
      </c>
      <c r="B28" s="119" t="s">
        <v>338</v>
      </c>
      <c r="D28" s="119" t="s">
        <v>443</v>
      </c>
      <c r="E28" s="294">
        <v>36500000</v>
      </c>
      <c r="G28" s="292">
        <v>0</v>
      </c>
      <c r="I28" s="303">
        <f>E28-G28</f>
        <v>36500000</v>
      </c>
    </row>
    <row r="29" spans="1:9">
      <c r="E29" s="122"/>
      <c r="G29" s="122"/>
      <c r="I29" s="122"/>
    </row>
    <row r="30" spans="1:9" s="119" customFormat="1">
      <c r="A30" s="119" t="s">
        <v>444</v>
      </c>
      <c r="B30" s="119" t="s">
        <v>445</v>
      </c>
      <c r="E30" s="292">
        <v>0</v>
      </c>
      <c r="G30" s="292">
        <v>0</v>
      </c>
      <c r="I30" s="303">
        <f>E30-G30</f>
        <v>0</v>
      </c>
    </row>
    <row r="31" spans="1:9">
      <c r="E31" s="125"/>
      <c r="G31" s="125"/>
      <c r="I31" s="125"/>
    </row>
    <row r="32" spans="1:9" s="119" customFormat="1">
      <c r="A32" s="187"/>
      <c r="B32" s="187" t="s">
        <v>447</v>
      </c>
      <c r="C32" s="187"/>
      <c r="D32" s="187"/>
      <c r="E32" s="296">
        <f>E25+E28+E30</f>
        <v>54338316</v>
      </c>
      <c r="F32" s="187"/>
      <c r="G32" s="296">
        <f>SUM(G25:G30)</f>
        <v>0</v>
      </c>
      <c r="H32" s="187"/>
      <c r="I32" s="304">
        <f>SUM(I25:I30)</f>
        <v>54338316</v>
      </c>
    </row>
    <row r="35" spans="9:13">
      <c r="I35" s="305">
        <f>IF(I32&gt;0,I32,0)</f>
        <v>54338316</v>
      </c>
      <c r="J35" s="306" t="s">
        <v>448</v>
      </c>
      <c r="K35" s="306"/>
      <c r="L35" s="306"/>
      <c r="M35" s="307"/>
    </row>
    <row r="36" spans="9:13">
      <c r="I36" s="308">
        <f>IF(I32&lt;0,I32,0)</f>
        <v>0</v>
      </c>
      <c r="J36" s="309" t="s">
        <v>449</v>
      </c>
      <c r="K36" s="309"/>
      <c r="L36" s="309"/>
      <c r="M36" s="310"/>
    </row>
  </sheetData>
  <pageMargins left="0.70866141732283472" right="0.70866141732283472" top="0.74803149606299213" bottom="0.74803149606299213" header="0.31496062992125984" footer="0.31496062992125984"/>
  <pageSetup paperSize="9"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P&amp;L</vt:lpstr>
      <vt:lpstr>Balance sheet</vt:lpstr>
      <vt:lpstr>Working Capital per Accounts</vt:lpstr>
      <vt:lpstr>CAPEX</vt:lpstr>
      <vt:lpstr>Detailed Financial Report Bt</vt:lpstr>
      <vt:lpstr>Risk Share Mechanism on Bt</vt:lpstr>
      <vt:lpstr>Dt Approval List</vt:lpstr>
      <vt:lpstr>Dt Entitlement for year</vt:lpstr>
      <vt:lpstr>At Ancillary Services</vt:lpstr>
      <vt:lpstr>Kt</vt:lpstr>
      <vt:lpstr>Pre-construction Projects</vt:lpstr>
      <vt:lpstr>Balanced Scorecard </vt:lpstr>
      <vt:lpstr>'Pre-construction Projects'!_Ref400373871</vt:lpstr>
      <vt:lpstr>'At Ancillary Services'!Print_Area</vt:lpstr>
      <vt:lpstr>'Balance sheet'!Print_Area</vt:lpstr>
      <vt:lpstr>'Balanced Scorecard '!Print_Area</vt:lpstr>
      <vt:lpstr>CAPEX!Print_Area</vt:lpstr>
      <vt:lpstr>'Detailed Financial Report Bt'!Print_Area</vt:lpstr>
      <vt:lpstr>'Dt Approval List'!Print_Area</vt:lpstr>
      <vt:lpstr>'Dt Entitlement for year'!Print_Area</vt:lpstr>
      <vt:lpstr>Kt!Print_Area</vt:lpstr>
      <vt:lpstr>'P&amp;L'!Print_Area</vt:lpstr>
      <vt:lpstr>'Pre-construction Projects'!Print_Area</vt:lpstr>
      <vt:lpstr>'Risk Share Mechanism on Bt'!Print_Area</vt:lpstr>
      <vt:lpstr>'Working Capital per Accounts'!Print_Area</vt:lpstr>
    </vt:vector>
  </TitlesOfParts>
  <Company>IT Assist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Shiels</dc:creator>
  <cp:lastModifiedBy>JO'B</cp:lastModifiedBy>
  <cp:lastPrinted>2015-12-04T16:16:36Z</cp:lastPrinted>
  <dcterms:created xsi:type="dcterms:W3CDTF">2013-09-26T08:04:24Z</dcterms:created>
  <dcterms:modified xsi:type="dcterms:W3CDTF">2016-02-22T16:35:24Z</dcterms:modified>
</cp:coreProperties>
</file>